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89" firstSheet="3" activeTab="13"/>
  </bookViews>
  <sheets>
    <sheet name=" 1- podrobný rozpis" sheetId="1" r:id="rId1"/>
    <sheet name=" 1- podrobný rozpis Průchodní" sheetId="2" r:id="rId2"/>
    <sheet name="1-podrobný rozpis Nábřežní" sheetId="3" r:id="rId3"/>
    <sheet name="1-podrobný rozpis B.Němcové" sheetId="4" r:id="rId4"/>
    <sheet name="1 podrobný rozpis ŠJ" sheetId="5" r:id="rId5"/>
    <sheet name="2 požadavky PR" sheetId="6" r:id="rId6"/>
    <sheet name="2 požadavky Bn" sheetId="7" r:id="rId7"/>
    <sheet name="2 požadavky Nb" sheetId="8" r:id="rId8"/>
    <sheet name="2 požadavky ŠJ" sheetId="9" r:id="rId9"/>
    <sheet name="3_souhrn PR" sheetId="10" r:id="rId10"/>
    <sheet name="3_souhrn NB" sheetId="11" r:id="rId11"/>
    <sheet name="3_souhrn BN" sheetId="12" r:id="rId12"/>
    <sheet name="3_souhrnŠJ" sheetId="13" r:id="rId13"/>
    <sheet name="Souhrn_celkem" sheetId="14" r:id="rId14"/>
  </sheets>
  <definedNames/>
  <calcPr fullCalcOnLoad="1"/>
</workbook>
</file>

<file path=xl/sharedStrings.xml><?xml version="1.0" encoding="utf-8"?>
<sst xmlns="http://schemas.openxmlformats.org/spreadsheetml/2006/main" count="688" uniqueCount="152">
  <si>
    <t>2.</t>
  </si>
  <si>
    <t>Ukazatel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</si>
  <si>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</si>
  <si>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</si>
  <si>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</si>
  <si>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</si>
  <si>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</si>
  <si>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</si>
  <si>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</si>
  <si>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</si>
  <si>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</si>
  <si>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</si>
  <si>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</si>
  <si>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</si>
  <si>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</si>
  <si>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</si>
  <si>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</si>
  <si>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</si>
  <si>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</si>
  <si>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</si>
  <si>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</si>
  <si>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</si>
  <si>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</si>
  <si>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</si>
  <si>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</si>
  <si>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</si>
  <si>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</si>
  <si>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</si>
  <si>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</si>
  <si>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</si>
  <si>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</si>
  <si>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</si>
  <si>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</si>
  <si>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 xml:space="preserve"> / v tis. Kč  /</t>
  </si>
  <si>
    <t>Náklady PO - účtová tř. 5 celkem</t>
  </si>
  <si>
    <t>z toho :</t>
  </si>
  <si>
    <t>Mzdové náklady (číslo účtu 521)</t>
  </si>
  <si>
    <t>platy zaměstnanců</t>
  </si>
  <si>
    <t>OON</t>
  </si>
  <si>
    <t>Manka a škody (číslo účtu 548)</t>
  </si>
  <si>
    <t>Výnosy z činnosti PO - účtová tř. 6 celkem</t>
  </si>
  <si>
    <t>Tržby z prodeje služeb (číslo účtu 602)</t>
  </si>
  <si>
    <t>příspěvek na provoz</t>
  </si>
  <si>
    <t>příspěvek na provoz - odpisy</t>
  </si>
  <si>
    <t>stravování</t>
  </si>
  <si>
    <t xml:space="preserve">Pozn. : </t>
  </si>
  <si>
    <t>Cestovné (512)</t>
  </si>
  <si>
    <t>Opravy a udržování  (511)</t>
  </si>
  <si>
    <t>Ostatní služby (518)</t>
  </si>
  <si>
    <t>Zákonné sociální pojištění (524)</t>
  </si>
  <si>
    <t>Ostatní sociální pojištění (525)</t>
  </si>
  <si>
    <t>Ostatní náklady (549)</t>
  </si>
  <si>
    <t>Odpisy dlouh. nehmot. a hmot. majetku ( 551)</t>
  </si>
  <si>
    <t>Ostatní výnosy z činnosti (649)</t>
  </si>
  <si>
    <t>Úroky (662)</t>
  </si>
  <si>
    <t>Tržby z prodeje dlouhod. hmot. a nehm.majetku (651)</t>
  </si>
  <si>
    <t>Výnosy z transferů (672)</t>
  </si>
  <si>
    <t>Výnosy z pronájmu (603)</t>
  </si>
  <si>
    <t>Daně a poplatky (531,532 a 538)</t>
  </si>
  <si>
    <t>Pořízení drobného dlouhodobého majetku (558)</t>
  </si>
  <si>
    <t>Organizace:</t>
  </si>
  <si>
    <t>Výnosy</t>
  </si>
  <si>
    <t>Příspěvek ze SR</t>
  </si>
  <si>
    <t>Ostatní příjmy z dotačních titulů</t>
  </si>
  <si>
    <t>Vlastní příjmy</t>
  </si>
  <si>
    <t>z toho:</t>
  </si>
  <si>
    <t>Příspěvek  od zřizovatele</t>
  </si>
  <si>
    <t>provoz</t>
  </si>
  <si>
    <t>odpisy</t>
  </si>
  <si>
    <t>opravy a vybavení</t>
  </si>
  <si>
    <t>Náklady</t>
  </si>
  <si>
    <t>provozní (HČ+DČ)</t>
  </si>
  <si>
    <t>osobní</t>
  </si>
  <si>
    <t>celkem</t>
  </si>
  <si>
    <t>Sejmuto dne:</t>
  </si>
  <si>
    <t>příspěvek na přímé náklady na vzdělávání</t>
  </si>
  <si>
    <t>příspěvek ze SR - (asistenti, soutěže apod.)</t>
  </si>
  <si>
    <t>ostatní dotační tituly z EU</t>
  </si>
  <si>
    <t>ostatní (ÚP apod.)</t>
  </si>
  <si>
    <t>Návrh  v tis. Kč</t>
  </si>
  <si>
    <t>Použití fondů (648)</t>
  </si>
  <si>
    <t>33.</t>
  </si>
  <si>
    <t>34.</t>
  </si>
  <si>
    <t>35.</t>
  </si>
  <si>
    <t>36.</t>
  </si>
  <si>
    <r>
      <t xml:space="preserve">Spotřeba materiálu  </t>
    </r>
    <r>
      <rPr>
        <sz val="9"/>
        <rFont val="Cambria"/>
        <family val="1"/>
      </rPr>
      <t>( 501)</t>
    </r>
  </si>
  <si>
    <r>
      <t xml:space="preserve">Spotřeba energie </t>
    </r>
    <r>
      <rPr>
        <sz val="9"/>
        <rFont val="Cambria"/>
        <family val="1"/>
      </rPr>
      <t>(502)</t>
    </r>
  </si>
  <si>
    <t>V Jeseníku dne:</t>
  </si>
  <si>
    <t>Zákonné sociální náklady (527)</t>
  </si>
  <si>
    <t>příspěvek na opravy a vybavení</t>
  </si>
  <si>
    <t>Základní škola Jeseník, příspěvková organizace</t>
  </si>
  <si>
    <t>IČO: 70599921</t>
  </si>
  <si>
    <t>Pracoviště:</t>
  </si>
  <si>
    <t>Průchodní</t>
  </si>
  <si>
    <t>iČ: 70599921</t>
  </si>
  <si>
    <t>IČ: 70599921</t>
  </si>
  <si>
    <t>Reprefond (513)</t>
  </si>
  <si>
    <t>Pracoviště: Nábřežní</t>
  </si>
  <si>
    <r>
      <t>z toho:</t>
    </r>
    <r>
      <rPr>
        <sz val="10"/>
        <rFont val="Cambria"/>
        <family val="1"/>
      </rPr>
      <t xml:space="preserve"> úplata </t>
    </r>
  </si>
  <si>
    <r>
      <t>z toho:</t>
    </r>
    <r>
      <rPr>
        <sz val="9"/>
        <rFont val="Cambria"/>
        <family val="1"/>
      </rPr>
      <t xml:space="preserve"> úplata </t>
    </r>
  </si>
  <si>
    <t>Nábřežní</t>
  </si>
  <si>
    <t>Boženy Němcové</t>
  </si>
  <si>
    <t>školní jídelna</t>
  </si>
  <si>
    <t xml:space="preserve">V Jeseníku dne: </t>
  </si>
  <si>
    <t xml:space="preserve">Vypracovala: </t>
  </si>
  <si>
    <t xml:space="preserve">rozpočet schválený </t>
  </si>
  <si>
    <t xml:space="preserve">výhled </t>
  </si>
  <si>
    <t xml:space="preserve">návrh rozpočtu </t>
  </si>
  <si>
    <t>Text</t>
  </si>
  <si>
    <t>výhled</t>
  </si>
  <si>
    <t>požadavek</t>
  </si>
  <si>
    <r>
      <t xml:space="preserve">Pracoviště: </t>
    </r>
    <r>
      <rPr>
        <sz val="10"/>
        <rFont val="Cambria"/>
        <family val="1"/>
      </rPr>
      <t>ŠJ - výdejny</t>
    </r>
  </si>
  <si>
    <r>
      <rPr>
        <sz val="12"/>
        <rFont val="Cambria"/>
        <family val="1"/>
      </rPr>
      <t xml:space="preserve">Organizace: </t>
    </r>
    <r>
      <rPr>
        <b/>
        <u val="single"/>
        <sz val="12"/>
        <rFont val="Cambria"/>
        <family val="1"/>
      </rPr>
      <t>Základní škola Jeseník, příspěvková rganizace</t>
    </r>
  </si>
  <si>
    <r>
      <t xml:space="preserve">Pracoviště: </t>
    </r>
    <r>
      <rPr>
        <b/>
        <sz val="10"/>
        <rFont val="Cambria"/>
        <family val="1"/>
      </rPr>
      <t>Průchodní</t>
    </r>
  </si>
  <si>
    <t>Spotřeba materiálu  ( 501)</t>
  </si>
  <si>
    <t>Spotřeba energie (502)</t>
  </si>
  <si>
    <r>
      <t xml:space="preserve">Pracoviště: </t>
    </r>
    <r>
      <rPr>
        <b/>
        <sz val="10"/>
        <rFont val="Cambria"/>
        <family val="1"/>
      </rPr>
      <t>Nábřežní</t>
    </r>
  </si>
  <si>
    <r>
      <t xml:space="preserve">Pracoviště: </t>
    </r>
    <r>
      <rPr>
        <b/>
        <sz val="10"/>
        <rFont val="Cambria"/>
        <family val="1"/>
      </rPr>
      <t>B. Němcové</t>
    </r>
  </si>
  <si>
    <r>
      <t xml:space="preserve">Pracoviště: </t>
    </r>
    <r>
      <rPr>
        <b/>
        <sz val="10"/>
        <rFont val="Cambria"/>
        <family val="1"/>
      </rPr>
      <t>Školní jídelna - výdejny</t>
    </r>
  </si>
  <si>
    <r>
      <rPr>
        <sz val="12"/>
        <rFont val="Cambria"/>
        <family val="1"/>
      </rPr>
      <t xml:space="preserve">Organizace: </t>
    </r>
    <r>
      <rPr>
        <b/>
        <u val="single"/>
        <sz val="12"/>
        <rFont val="Cambria"/>
        <family val="1"/>
      </rPr>
      <t>Základní škola Jeseník, příspěvková organizace</t>
    </r>
  </si>
  <si>
    <t>Pracoviště: Průchodní</t>
  </si>
  <si>
    <t>Pracoviště B. Němcové</t>
  </si>
  <si>
    <t>sportovní třídy</t>
  </si>
  <si>
    <t>příspěvek pro sportovní třídy</t>
  </si>
  <si>
    <t xml:space="preserve">Vypracovala:  </t>
  </si>
  <si>
    <t xml:space="preserve">Schválil:   </t>
  </si>
  <si>
    <t xml:space="preserve">Schválil:     </t>
  </si>
  <si>
    <t>příspěvek na sportovní třídy</t>
  </si>
  <si>
    <t>31.</t>
  </si>
  <si>
    <t>sprtovní třídy</t>
  </si>
  <si>
    <t>37.</t>
  </si>
  <si>
    <t>38.</t>
  </si>
  <si>
    <t>Kontrola /ř.č.19-ř.č.1/</t>
  </si>
  <si>
    <t>Návrh rozpočtu 2023</t>
  </si>
  <si>
    <t>rozpočet schválený 2022</t>
  </si>
  <si>
    <t>výhled 2023</t>
  </si>
  <si>
    <t>Malování</t>
  </si>
  <si>
    <t>Opravy a opravy po revizích</t>
  </si>
  <si>
    <t>Výměna podlah (PVC)</t>
  </si>
  <si>
    <t>PC, projektory, tabule</t>
  </si>
  <si>
    <t>Zahradní technika (křovinořez, nůžky na živý plot)</t>
  </si>
  <si>
    <t>Nábytek</t>
  </si>
  <si>
    <t>Opravy po revizích</t>
  </si>
  <si>
    <t>Oprava školního rozhlasu</t>
  </si>
  <si>
    <t>optimalizace osvětlení (úspora cca 37%)</t>
  </si>
  <si>
    <t>optimalizace osvětlení (úspora cca 35%)</t>
  </si>
  <si>
    <t>Schválený rozpočet zřízené příspěvkové organizace na rok 2023</t>
  </si>
  <si>
    <t>schválený Radou města Jeseník dne 19. 12. 2022, usnesením č.UR-709-28/2022</t>
  </si>
  <si>
    <t>v tis. Kč</t>
  </si>
  <si>
    <t>Vypracovala:  Eva Němcová</t>
  </si>
  <si>
    <t>Schválil: Mgr.   Dominik Liberda</t>
  </si>
  <si>
    <t>Vyvěšeno dne: 27.12.2022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</si>
</sst>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_ ;[Red]\-#,##0\ "/>
  </numFmts>
  <fonts count="61">
    <font>
      <sz val="10"/>
      <name val="Arial CE"/>
      <family val="0"/>
    </font>
    <font>
      <sz val="10"/>
      <name val="Comic Sans MS"/>
      <family val="4"/>
    </font>
    <font>
      <sz val="14"/>
      <name val="Comic Sans MS"/>
      <family val="4"/>
    </font>
    <font>
      <i/>
      <sz val="10"/>
      <name val="Comic Sans MS"/>
      <family val="4"/>
    </font>
    <font>
      <u val="single"/>
      <sz val="10"/>
      <name val="Arial CE"/>
      <family val="0"/>
    </font>
    <font>
      <b/>
      <u val="single"/>
      <sz val="12"/>
      <name val="Comic Sans MS"/>
      <family val="4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i/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b/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mbria"/>
      <family val="1"/>
    </font>
    <font>
      <b/>
      <i/>
      <sz val="10"/>
      <name val="Cambria"/>
      <family val="1"/>
    </font>
    <font>
      <sz val="10"/>
      <color indexed="10"/>
      <name val="Arial CE"/>
      <family val="0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9"/>
      <color rgb="FF000000"/>
      <name val="Cambria"/>
      <family val="1"/>
    </font>
    <font>
      <sz val="11"/>
      <color rgb="FF0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darkTrellis">
        <fgColor indexed="26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 style="thick">
        <color indexed="19"/>
      </left>
      <right>
        <color indexed="63"/>
      </right>
      <top>
        <color indexed="63"/>
      </top>
      <bottom style="hair"/>
    </border>
    <border>
      <left style="medium">
        <color indexed="19"/>
      </left>
      <right>
        <color indexed="63"/>
      </right>
      <top style="medium">
        <color indexed="19"/>
      </top>
      <bottom style="hair"/>
    </border>
    <border>
      <left>
        <color indexed="63"/>
      </left>
      <right>
        <color indexed="63"/>
      </right>
      <top style="medium">
        <color indexed="19"/>
      </top>
      <bottom style="hair"/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thick">
        <color indexed="19"/>
      </left>
      <right>
        <color indexed="63"/>
      </right>
      <top style="hair"/>
      <bottom style="hair"/>
    </border>
    <border>
      <left style="medium">
        <color indexed="1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>
        <color indexed="63"/>
      </left>
      <right style="medium"/>
      <top style="hair"/>
      <bottom style="hair"/>
    </border>
    <border>
      <left style="medium">
        <color indexed="19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9"/>
      </left>
      <right>
        <color indexed="63"/>
      </right>
      <top>
        <color indexed="63"/>
      </top>
      <bottom style="thin"/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>
        <color indexed="19"/>
      </right>
      <top style="hair"/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hair">
        <color indexed="19"/>
      </bottom>
    </border>
    <border>
      <left style="hair"/>
      <right style="medium">
        <color indexed="19"/>
      </right>
      <top style="hair"/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hair"/>
      <right style="medium">
        <color indexed="19"/>
      </right>
      <top style="hair"/>
      <bottom style="hair"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 style="thick">
        <color indexed="19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hair"/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thick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 style="thin"/>
    </border>
    <border>
      <left style="medium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thick">
        <color indexed="19"/>
      </left>
      <right>
        <color indexed="63"/>
      </right>
      <top style="medium">
        <color indexed="19"/>
      </top>
      <bottom style="thick">
        <color indexed="19"/>
      </bottom>
    </border>
    <border>
      <left style="medium">
        <color indexed="19"/>
      </left>
      <right style="medium">
        <color indexed="19"/>
      </right>
      <top style="hair"/>
      <bottom style="hair"/>
    </border>
    <border>
      <left style="medium">
        <color indexed="19"/>
      </left>
      <right style="medium">
        <color indexed="19"/>
      </right>
      <top style="hair"/>
      <bottom style="medium">
        <color indexed="1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3" fontId="6" fillId="22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4" fillId="32" borderId="13" xfId="0" applyFont="1" applyFill="1" applyBorder="1" applyAlignment="1">
      <alignment horizontal="right"/>
    </xf>
    <xf numFmtId="0" fontId="35" fillId="0" borderId="0" xfId="0" applyFont="1" applyBorder="1" applyAlignment="1">
      <alignment horizontal="left" vertical="center"/>
    </xf>
    <xf numFmtId="3" fontId="6" fillId="33" borderId="12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8" fillId="13" borderId="14" xfId="0" applyNumberFormat="1" applyFont="1" applyFill="1" applyBorder="1" applyAlignment="1">
      <alignment/>
    </xf>
    <xf numFmtId="3" fontId="8" fillId="13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34" fillId="35" borderId="13" xfId="0" applyFont="1" applyFill="1" applyBorder="1" applyAlignment="1">
      <alignment horizontal="right"/>
    </xf>
    <xf numFmtId="0" fontId="34" fillId="0" borderId="13" xfId="0" applyFont="1" applyFill="1" applyBorder="1" applyAlignment="1">
      <alignment/>
    </xf>
    <xf numFmtId="0" fontId="34" fillId="0" borderId="13" xfId="0" applyFont="1" applyBorder="1" applyAlignment="1">
      <alignment/>
    </xf>
    <xf numFmtId="14" fontId="6" fillId="0" borderId="0" xfId="0" applyNumberFormat="1" applyFont="1" applyAlignment="1">
      <alignment/>
    </xf>
    <xf numFmtId="0" fontId="58" fillId="0" borderId="0" xfId="0" applyFont="1" applyAlignment="1">
      <alignment/>
    </xf>
    <xf numFmtId="0" fontId="34" fillId="35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4" fillId="32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8" fillId="37" borderId="15" xfId="0" applyFont="1" applyFill="1" applyBorder="1" applyAlignment="1" applyProtection="1">
      <alignment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/>
      <protection hidden="1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2" xfId="0" applyFont="1" applyFill="1" applyBorder="1" applyAlignment="1" applyProtection="1">
      <alignment/>
      <protection hidden="1"/>
    </xf>
    <xf numFmtId="0" fontId="6" fillId="0" borderId="23" xfId="0" applyFont="1" applyFill="1" applyBorder="1" applyAlignment="1" applyProtection="1">
      <alignment/>
      <protection hidden="1"/>
    </xf>
    <xf numFmtId="0" fontId="6" fillId="0" borderId="24" xfId="0" applyFont="1" applyFill="1" applyBorder="1" applyAlignment="1" applyProtection="1">
      <alignment/>
      <protection hidden="1"/>
    </xf>
    <xf numFmtId="3" fontId="7" fillId="0" borderId="25" xfId="0" applyNumberFormat="1" applyFont="1" applyFill="1" applyBorder="1" applyAlignment="1" applyProtection="1">
      <alignment/>
      <protection locked="0"/>
    </xf>
    <xf numFmtId="3" fontId="7" fillId="33" borderId="26" xfId="0" applyNumberFormat="1" applyFont="1" applyFill="1" applyBorder="1" applyAlignment="1">
      <alignment/>
    </xf>
    <xf numFmtId="3" fontId="7" fillId="0" borderId="20" xfId="0" applyNumberFormat="1" applyFont="1" applyFill="1" applyBorder="1" applyAlignment="1" applyProtection="1">
      <alignment/>
      <protection locked="0"/>
    </xf>
    <xf numFmtId="3" fontId="7" fillId="33" borderId="19" xfId="0" applyNumberFormat="1" applyFont="1" applyFill="1" applyBorder="1" applyAlignment="1">
      <alignment/>
    </xf>
    <xf numFmtId="0" fontId="8" fillId="0" borderId="24" xfId="0" applyFont="1" applyFill="1" applyBorder="1" applyAlignment="1" applyProtection="1">
      <alignment/>
      <protection hidden="1"/>
    </xf>
    <xf numFmtId="0" fontId="6" fillId="0" borderId="27" xfId="0" applyFont="1" applyFill="1" applyBorder="1" applyAlignment="1" applyProtection="1">
      <alignment/>
      <protection hidden="1"/>
    </xf>
    <xf numFmtId="0" fontId="6" fillId="0" borderId="28" xfId="0" applyFont="1" applyFill="1" applyBorder="1" applyAlignment="1" applyProtection="1">
      <alignment/>
      <protection hidden="1"/>
    </xf>
    <xf numFmtId="0" fontId="6" fillId="0" borderId="29" xfId="0" applyFont="1" applyFill="1" applyBorder="1" applyAlignment="1" applyProtection="1">
      <alignment/>
      <protection hidden="1"/>
    </xf>
    <xf numFmtId="3" fontId="7" fillId="0" borderId="30" xfId="0" applyNumberFormat="1" applyFont="1" applyFill="1" applyBorder="1" applyAlignment="1" applyProtection="1">
      <alignment/>
      <protection locked="0"/>
    </xf>
    <xf numFmtId="3" fontId="7" fillId="33" borderId="31" xfId="0" applyNumberFormat="1" applyFont="1" applyFill="1" applyBorder="1" applyAlignment="1">
      <alignment/>
    </xf>
    <xf numFmtId="0" fontId="13" fillId="37" borderId="32" xfId="0" applyFont="1" applyFill="1" applyBorder="1" applyAlignment="1" applyProtection="1">
      <alignment/>
      <protection hidden="1"/>
    </xf>
    <xf numFmtId="0" fontId="13" fillId="37" borderId="33" xfId="0" applyFont="1" applyFill="1" applyBorder="1" applyAlignment="1" applyProtection="1">
      <alignment/>
      <protection hidden="1"/>
    </xf>
    <xf numFmtId="3" fontId="7" fillId="0" borderId="21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8" fillId="0" borderId="24" xfId="0" applyFont="1" applyFill="1" applyBorder="1" applyAlignment="1" applyProtection="1">
      <alignment/>
      <protection hidden="1"/>
    </xf>
    <xf numFmtId="0" fontId="6" fillId="0" borderId="24" xfId="0" applyFont="1" applyFill="1" applyBorder="1" applyAlignment="1" applyProtection="1">
      <alignment/>
      <protection hidden="1"/>
    </xf>
    <xf numFmtId="3" fontId="7" fillId="0" borderId="2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6" fillId="0" borderId="35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36" xfId="0" applyFont="1" applyFill="1" applyBorder="1" applyAlignment="1" applyProtection="1">
      <alignment/>
      <protection hidden="1"/>
    </xf>
    <xf numFmtId="3" fontId="7" fillId="0" borderId="3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0" fontId="6" fillId="0" borderId="39" xfId="0" applyFont="1" applyFill="1" applyBorder="1" applyAlignment="1" applyProtection="1">
      <alignment/>
      <protection hidden="1"/>
    </xf>
    <xf numFmtId="3" fontId="7" fillId="0" borderId="31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hidden="1"/>
    </xf>
    <xf numFmtId="0" fontId="7" fillId="0" borderId="24" xfId="0" applyFont="1" applyFill="1" applyBorder="1" applyAlignment="1" applyProtection="1">
      <alignment/>
      <protection hidden="1"/>
    </xf>
    <xf numFmtId="0" fontId="15" fillId="0" borderId="24" xfId="0" applyFont="1" applyFill="1" applyBorder="1" applyAlignment="1" applyProtection="1">
      <alignment/>
      <protection hidden="1"/>
    </xf>
    <xf numFmtId="0" fontId="7" fillId="0" borderId="28" xfId="0" applyFont="1" applyFill="1" applyBorder="1" applyAlignment="1" applyProtection="1">
      <alignment/>
      <protection hidden="1"/>
    </xf>
    <xf numFmtId="0" fontId="7" fillId="0" borderId="29" xfId="0" applyFont="1" applyFill="1" applyBorder="1" applyAlignment="1" applyProtection="1">
      <alignment/>
      <protection hidden="1"/>
    </xf>
    <xf numFmtId="0" fontId="15" fillId="37" borderId="32" xfId="0" applyFont="1" applyFill="1" applyBorder="1" applyAlignment="1" applyProtection="1">
      <alignment/>
      <protection hidden="1"/>
    </xf>
    <xf numFmtId="0" fontId="15" fillId="37" borderId="33" xfId="0" applyFont="1" applyFill="1" applyBorder="1" applyAlignment="1" applyProtection="1">
      <alignment/>
      <protection hidden="1"/>
    </xf>
    <xf numFmtId="0" fontId="15" fillId="0" borderId="24" xfId="0" applyFont="1" applyFill="1" applyBorder="1" applyAlignment="1" applyProtection="1">
      <alignment/>
      <protection hidden="1"/>
    </xf>
    <xf numFmtId="0" fontId="7" fillId="0" borderId="24" xfId="0" applyFont="1" applyFill="1" applyBorder="1" applyAlignment="1" applyProtection="1">
      <alignment/>
      <protection hidden="1"/>
    </xf>
    <xf numFmtId="0" fontId="7" fillId="0" borderId="35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36" xfId="0" applyFont="1" applyFill="1" applyBorder="1" applyAlignment="1" applyProtection="1">
      <alignment/>
      <protection hidden="1"/>
    </xf>
    <xf numFmtId="0" fontId="7" fillId="0" borderId="39" xfId="0" applyFont="1" applyFill="1" applyBorder="1" applyAlignment="1" applyProtection="1">
      <alignment/>
      <protection hidden="1"/>
    </xf>
    <xf numFmtId="4" fontId="7" fillId="0" borderId="19" xfId="0" applyNumberFormat="1" applyFont="1" applyFill="1" applyBorder="1" applyAlignment="1" applyProtection="1">
      <alignment/>
      <protection locked="0"/>
    </xf>
    <xf numFmtId="4" fontId="7" fillId="0" borderId="20" xfId="0" applyNumberFormat="1" applyFont="1" applyFill="1" applyBorder="1" applyAlignment="1" applyProtection="1">
      <alignment/>
      <protection locked="0"/>
    </xf>
    <xf numFmtId="4" fontId="7" fillId="0" borderId="21" xfId="0" applyNumberFormat="1" applyFont="1" applyBorder="1" applyAlignment="1">
      <alignment/>
    </xf>
    <xf numFmtId="4" fontId="7" fillId="0" borderId="25" xfId="0" applyNumberFormat="1" applyFont="1" applyFill="1" applyBorder="1" applyAlignment="1" applyProtection="1">
      <alignment/>
      <protection locked="0"/>
    </xf>
    <xf numFmtId="4" fontId="7" fillId="0" borderId="30" xfId="0" applyNumberFormat="1" applyFont="1" applyFill="1" applyBorder="1" applyAlignment="1" applyProtection="1">
      <alignment/>
      <protection locked="0"/>
    </xf>
    <xf numFmtId="4" fontId="7" fillId="0" borderId="21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4" fontId="6" fillId="0" borderId="25" xfId="0" applyNumberFormat="1" applyFont="1" applyFill="1" applyBorder="1" applyAlignment="1" applyProtection="1">
      <alignment/>
      <protection locked="0"/>
    </xf>
    <xf numFmtId="4" fontId="6" fillId="0" borderId="30" xfId="0" applyNumberFormat="1" applyFont="1" applyFill="1" applyBorder="1" applyAlignment="1" applyProtection="1">
      <alignment/>
      <protection locked="0"/>
    </xf>
    <xf numFmtId="4" fontId="7" fillId="36" borderId="26" xfId="0" applyNumberFormat="1" applyFont="1" applyFill="1" applyBorder="1" applyAlignment="1">
      <alignment/>
    </xf>
    <xf numFmtId="0" fontId="7" fillId="22" borderId="41" xfId="0" applyFont="1" applyFill="1" applyBorder="1" applyAlignment="1" applyProtection="1">
      <alignment/>
      <protection hidden="1"/>
    </xf>
    <xf numFmtId="4" fontId="7" fillId="22" borderId="19" xfId="0" applyNumberFormat="1" applyFont="1" applyFill="1" applyBorder="1" applyAlignment="1">
      <alignment/>
    </xf>
    <xf numFmtId="4" fontId="7" fillId="22" borderId="20" xfId="0" applyNumberFormat="1" applyFont="1" applyFill="1" applyBorder="1" applyAlignment="1">
      <alignment/>
    </xf>
    <xf numFmtId="0" fontId="7" fillId="22" borderId="36" xfId="0" applyFont="1" applyFill="1" applyBorder="1" applyAlignment="1" applyProtection="1">
      <alignment/>
      <protection hidden="1"/>
    </xf>
    <xf numFmtId="4" fontId="7" fillId="22" borderId="26" xfId="0" applyNumberFormat="1" applyFont="1" applyFill="1" applyBorder="1" applyAlignment="1">
      <alignment/>
    </xf>
    <xf numFmtId="4" fontId="7" fillId="22" borderId="25" xfId="0" applyNumberFormat="1" applyFont="1" applyFill="1" applyBorder="1" applyAlignment="1">
      <alignment/>
    </xf>
    <xf numFmtId="4" fontId="15" fillId="22" borderId="42" xfId="0" applyNumberFormat="1" applyFont="1" applyFill="1" applyBorder="1" applyAlignment="1">
      <alignment/>
    </xf>
    <xf numFmtId="4" fontId="15" fillId="22" borderId="31" xfId="0" applyNumberFormat="1" applyFont="1" applyFill="1" applyBorder="1" applyAlignment="1" applyProtection="1">
      <alignment/>
      <protection locked="0"/>
    </xf>
    <xf numFmtId="3" fontId="7" fillId="36" borderId="26" xfId="0" applyNumberFormat="1" applyFont="1" applyFill="1" applyBorder="1" applyAlignment="1">
      <alignment/>
    </xf>
    <xf numFmtId="3" fontId="7" fillId="22" borderId="19" xfId="0" applyNumberFormat="1" applyFont="1" applyFill="1" applyBorder="1" applyAlignment="1">
      <alignment/>
    </xf>
    <xf numFmtId="3" fontId="7" fillId="22" borderId="20" xfId="0" applyNumberFormat="1" applyFont="1" applyFill="1" applyBorder="1" applyAlignment="1">
      <alignment/>
    </xf>
    <xf numFmtId="3" fontId="7" fillId="22" borderId="26" xfId="0" applyNumberFormat="1" applyFont="1" applyFill="1" applyBorder="1" applyAlignment="1">
      <alignment/>
    </xf>
    <xf numFmtId="3" fontId="7" fillId="22" borderId="25" xfId="0" applyNumberFormat="1" applyFont="1" applyFill="1" applyBorder="1" applyAlignment="1">
      <alignment/>
    </xf>
    <xf numFmtId="3" fontId="15" fillId="22" borderId="42" xfId="0" applyNumberFormat="1" applyFont="1" applyFill="1" applyBorder="1" applyAlignment="1">
      <alignment/>
    </xf>
    <xf numFmtId="3" fontId="15" fillId="22" borderId="31" xfId="0" applyNumberFormat="1" applyFont="1" applyFill="1" applyBorder="1" applyAlignment="1" applyProtection="1">
      <alignment/>
      <protection locked="0"/>
    </xf>
    <xf numFmtId="0" fontId="6" fillId="22" borderId="41" xfId="0" applyFont="1" applyFill="1" applyBorder="1" applyAlignment="1" applyProtection="1">
      <alignment/>
      <protection hidden="1"/>
    </xf>
    <xf numFmtId="0" fontId="6" fillId="22" borderId="36" xfId="0" applyFont="1" applyFill="1" applyBorder="1" applyAlignment="1" applyProtection="1">
      <alignment/>
      <protection hidden="1"/>
    </xf>
    <xf numFmtId="0" fontId="6" fillId="7" borderId="36" xfId="0" applyFont="1" applyFill="1" applyBorder="1" applyAlignment="1" applyProtection="1">
      <alignment/>
      <protection hidden="1"/>
    </xf>
    <xf numFmtId="3" fontId="7" fillId="7" borderId="26" xfId="0" applyNumberFormat="1" applyFont="1" applyFill="1" applyBorder="1" applyAlignment="1">
      <alignment/>
    </xf>
    <xf numFmtId="3" fontId="7" fillId="7" borderId="25" xfId="0" applyNumberFormat="1" applyFont="1" applyFill="1" applyBorder="1" applyAlignment="1">
      <alignment/>
    </xf>
    <xf numFmtId="0" fontId="8" fillId="36" borderId="24" xfId="0" applyFont="1" applyFill="1" applyBorder="1" applyAlignment="1" applyProtection="1">
      <alignment/>
      <protection hidden="1"/>
    </xf>
    <xf numFmtId="3" fontId="15" fillId="36" borderId="26" xfId="0" applyNumberFormat="1" applyFont="1" applyFill="1" applyBorder="1" applyAlignment="1">
      <alignment/>
    </xf>
    <xf numFmtId="3" fontId="15" fillId="36" borderId="25" xfId="0" applyNumberFormat="1" applyFont="1" applyFill="1" applyBorder="1" applyAlignment="1">
      <alignment/>
    </xf>
    <xf numFmtId="0" fontId="6" fillId="36" borderId="24" xfId="0" applyFont="1" applyFill="1" applyBorder="1" applyAlignment="1" applyProtection="1">
      <alignment/>
      <protection hidden="1"/>
    </xf>
    <xf numFmtId="3" fontId="15" fillId="36" borderId="25" xfId="0" applyNumberFormat="1" applyFont="1" applyFill="1" applyBorder="1" applyAlignment="1" applyProtection="1">
      <alignment/>
      <protection locked="0"/>
    </xf>
    <xf numFmtId="3" fontId="15" fillId="36" borderId="26" xfId="0" applyNumberFormat="1" applyFont="1" applyFill="1" applyBorder="1" applyAlignment="1" applyProtection="1">
      <alignment/>
      <protection locked="0"/>
    </xf>
    <xf numFmtId="0" fontId="7" fillId="7" borderId="36" xfId="0" applyFont="1" applyFill="1" applyBorder="1" applyAlignment="1" applyProtection="1">
      <alignment/>
      <protection hidden="1"/>
    </xf>
    <xf numFmtId="0" fontId="15" fillId="36" borderId="24" xfId="0" applyFont="1" applyFill="1" applyBorder="1" applyAlignment="1" applyProtection="1">
      <alignment/>
      <protection hidden="1"/>
    </xf>
    <xf numFmtId="0" fontId="7" fillId="36" borderId="24" xfId="0" applyFont="1" applyFill="1" applyBorder="1" applyAlignment="1" applyProtection="1">
      <alignment/>
      <protection hidden="1"/>
    </xf>
    <xf numFmtId="4" fontId="7" fillId="7" borderId="26" xfId="0" applyNumberFormat="1" applyFont="1" applyFill="1" applyBorder="1" applyAlignment="1">
      <alignment/>
    </xf>
    <xf numFmtId="4" fontId="7" fillId="7" borderId="25" xfId="0" applyNumberFormat="1" applyFont="1" applyFill="1" applyBorder="1" applyAlignment="1">
      <alignment/>
    </xf>
    <xf numFmtId="4" fontId="15" fillId="36" borderId="26" xfId="0" applyNumberFormat="1" applyFont="1" applyFill="1" applyBorder="1" applyAlignment="1">
      <alignment/>
    </xf>
    <xf numFmtId="4" fontId="15" fillId="36" borderId="25" xfId="0" applyNumberFormat="1" applyFont="1" applyFill="1" applyBorder="1" applyAlignment="1">
      <alignment/>
    </xf>
    <xf numFmtId="4" fontId="15" fillId="36" borderId="25" xfId="0" applyNumberFormat="1" applyFont="1" applyFill="1" applyBorder="1" applyAlignment="1" applyProtection="1">
      <alignment/>
      <protection locked="0"/>
    </xf>
    <xf numFmtId="4" fontId="15" fillId="36" borderId="26" xfId="0" applyNumberFormat="1" applyFont="1" applyFill="1" applyBorder="1" applyAlignment="1" applyProtection="1">
      <alignment/>
      <protection locked="0"/>
    </xf>
    <xf numFmtId="4" fontId="8" fillId="36" borderId="25" xfId="0" applyNumberFormat="1" applyFont="1" applyFill="1" applyBorder="1" applyAlignment="1" applyProtection="1">
      <alignment/>
      <protection locked="0"/>
    </xf>
    <xf numFmtId="4" fontId="8" fillId="36" borderId="26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43" xfId="0" applyFont="1" applyBorder="1" applyAlignment="1">
      <alignment/>
    </xf>
    <xf numFmtId="3" fontId="6" fillId="22" borderId="44" xfId="0" applyNumberFormat="1" applyFont="1" applyFill="1" applyBorder="1" applyAlignment="1">
      <alignment/>
    </xf>
    <xf numFmtId="3" fontId="6" fillId="33" borderId="44" xfId="0" applyNumberFormat="1" applyFont="1" applyFill="1" applyBorder="1" applyAlignment="1">
      <alignment/>
    </xf>
    <xf numFmtId="0" fontId="8" fillId="37" borderId="45" xfId="0" applyFont="1" applyFill="1" applyBorder="1" applyAlignment="1" applyProtection="1">
      <alignment/>
      <protection hidden="1"/>
    </xf>
    <xf numFmtId="0" fontId="13" fillId="37" borderId="46" xfId="0" applyFont="1" applyFill="1" applyBorder="1" applyAlignment="1" applyProtection="1">
      <alignment/>
      <protection hidden="1"/>
    </xf>
    <xf numFmtId="3" fontId="8" fillId="22" borderId="42" xfId="0" applyNumberFormat="1" applyFont="1" applyFill="1" applyBorder="1" applyAlignment="1" applyProtection="1">
      <alignment/>
      <protection locked="0"/>
    </xf>
    <xf numFmtId="3" fontId="7" fillId="0" borderId="26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13" fillId="37" borderId="47" xfId="0" applyFont="1" applyFill="1" applyBorder="1" applyAlignment="1" applyProtection="1">
      <alignment/>
      <protection hidden="1"/>
    </xf>
    <xf numFmtId="0" fontId="6" fillId="0" borderId="48" xfId="0" applyFont="1" applyFill="1" applyBorder="1" applyAlignment="1" applyProtection="1">
      <alignment/>
      <protection hidden="1"/>
    </xf>
    <xf numFmtId="0" fontId="8" fillId="37" borderId="49" xfId="0" applyFont="1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/>
      <protection hidden="1" locked="0"/>
    </xf>
    <xf numFmtId="0" fontId="6" fillId="0" borderId="18" xfId="0" applyFont="1" applyFill="1" applyBorder="1" applyAlignment="1" applyProtection="1">
      <alignment/>
      <protection hidden="1" locked="0"/>
    </xf>
    <xf numFmtId="4" fontId="6" fillId="0" borderId="21" xfId="0" applyNumberFormat="1" applyFont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hidden="1" locked="0"/>
    </xf>
    <xf numFmtId="0" fontId="8" fillId="36" borderId="24" xfId="0" applyFont="1" applyFill="1" applyBorder="1" applyAlignment="1" applyProtection="1">
      <alignment/>
      <protection hidden="1" locked="0"/>
    </xf>
    <xf numFmtId="0" fontId="8" fillId="0" borderId="24" xfId="0" applyFont="1" applyFill="1" applyBorder="1" applyAlignment="1" applyProtection="1">
      <alignment/>
      <protection hidden="1" locked="0"/>
    </xf>
    <xf numFmtId="0" fontId="6" fillId="0" borderId="27" xfId="0" applyFont="1" applyFill="1" applyBorder="1" applyAlignment="1" applyProtection="1">
      <alignment/>
      <protection hidden="1" locked="0"/>
    </xf>
    <xf numFmtId="0" fontId="6" fillId="0" borderId="28" xfId="0" applyFont="1" applyFill="1" applyBorder="1" applyAlignment="1" applyProtection="1">
      <alignment/>
      <protection hidden="1" locked="0"/>
    </xf>
    <xf numFmtId="0" fontId="6" fillId="0" borderId="29" xfId="0" applyFont="1" applyFill="1" applyBorder="1" applyAlignment="1" applyProtection="1">
      <alignment/>
      <protection hidden="1" locked="0"/>
    </xf>
    <xf numFmtId="0" fontId="13" fillId="37" borderId="32" xfId="0" applyFont="1" applyFill="1" applyBorder="1" applyAlignment="1" applyProtection="1">
      <alignment/>
      <protection hidden="1" locked="0"/>
    </xf>
    <xf numFmtId="0" fontId="13" fillId="37" borderId="33" xfId="0" applyFont="1" applyFill="1" applyBorder="1" applyAlignment="1" applyProtection="1">
      <alignment/>
      <protection hidden="1" locked="0"/>
    </xf>
    <xf numFmtId="4" fontId="8" fillId="22" borderId="42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4" fontId="6" fillId="0" borderId="34" xfId="0" applyNumberFormat="1" applyFont="1" applyFill="1" applyBorder="1" applyAlignment="1" applyProtection="1">
      <alignment/>
      <protection locked="0"/>
    </xf>
    <xf numFmtId="0" fontId="6" fillId="36" borderId="24" xfId="0" applyFont="1" applyFill="1" applyBorder="1" applyAlignment="1" applyProtection="1">
      <alignment/>
      <protection hidden="1" locked="0"/>
    </xf>
    <xf numFmtId="4" fontId="6" fillId="36" borderId="26" xfId="0" applyNumberFormat="1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hidden="1" locked="0"/>
    </xf>
    <xf numFmtId="0" fontId="6" fillId="0" borderId="24" xfId="0" applyFont="1" applyFill="1" applyBorder="1" applyAlignment="1" applyProtection="1">
      <alignment/>
      <protection hidden="1" locked="0"/>
    </xf>
    <xf numFmtId="4" fontId="6" fillId="0" borderId="26" xfId="0" applyNumberFormat="1" applyFont="1" applyFill="1" applyBorder="1" applyAlignment="1" applyProtection="1">
      <alignment/>
      <protection locked="0"/>
    </xf>
    <xf numFmtId="0" fontId="6" fillId="22" borderId="41" xfId="0" applyFont="1" applyFill="1" applyBorder="1" applyAlignment="1" applyProtection="1">
      <alignment/>
      <protection hidden="1" locked="0"/>
    </xf>
    <xf numFmtId="4" fontId="6" fillId="22" borderId="19" xfId="0" applyNumberFormat="1" applyFont="1" applyFill="1" applyBorder="1" applyAlignment="1" applyProtection="1">
      <alignment/>
      <protection locked="0"/>
    </xf>
    <xf numFmtId="4" fontId="6" fillId="22" borderId="20" xfId="0" applyNumberFormat="1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hidden="1" locked="0"/>
    </xf>
    <xf numFmtId="0" fontId="6" fillId="22" borderId="36" xfId="0" applyFont="1" applyFill="1" applyBorder="1" applyAlignment="1" applyProtection="1">
      <alignment/>
      <protection hidden="1" locked="0"/>
    </xf>
    <xf numFmtId="4" fontId="6" fillId="22" borderId="26" xfId="0" applyNumberFormat="1" applyFont="1" applyFill="1" applyBorder="1" applyAlignment="1" applyProtection="1">
      <alignment/>
      <protection locked="0"/>
    </xf>
    <xf numFmtId="4" fontId="6" fillId="22" borderId="25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hidden="1" locked="0"/>
    </xf>
    <xf numFmtId="0" fontId="6" fillId="7" borderId="36" xfId="0" applyFont="1" applyFill="1" applyBorder="1" applyAlignment="1" applyProtection="1">
      <alignment/>
      <protection hidden="1" locked="0"/>
    </xf>
    <xf numFmtId="4" fontId="6" fillId="7" borderId="26" xfId="0" applyNumberFormat="1" applyFont="1" applyFill="1" applyBorder="1" applyAlignment="1" applyProtection="1">
      <alignment/>
      <protection locked="0"/>
    </xf>
    <xf numFmtId="4" fontId="6" fillId="7" borderId="25" xfId="0" applyNumberFormat="1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hidden="1" locked="0"/>
    </xf>
    <xf numFmtId="4" fontId="6" fillId="0" borderId="37" xfId="0" applyNumberFormat="1" applyFont="1" applyFill="1" applyBorder="1" applyAlignment="1" applyProtection="1">
      <alignment/>
      <protection locked="0"/>
    </xf>
    <xf numFmtId="4" fontId="6" fillId="0" borderId="38" xfId="0" applyNumberFormat="1" applyFont="1" applyFill="1" applyBorder="1" applyAlignment="1" applyProtection="1">
      <alignment/>
      <protection locked="0"/>
    </xf>
    <xf numFmtId="0" fontId="6" fillId="0" borderId="39" xfId="0" applyFont="1" applyFill="1" applyBorder="1" applyAlignment="1" applyProtection="1">
      <alignment/>
      <protection hidden="1" locked="0"/>
    </xf>
    <xf numFmtId="4" fontId="6" fillId="0" borderId="31" xfId="0" applyNumberFormat="1" applyFont="1" applyFill="1" applyBorder="1" applyAlignment="1" applyProtection="1">
      <alignment/>
      <protection locked="0"/>
    </xf>
    <xf numFmtId="4" fontId="6" fillId="0" borderId="40" xfId="0" applyNumberFormat="1" applyFont="1" applyFill="1" applyBorder="1" applyAlignment="1" applyProtection="1">
      <alignment/>
      <protection locked="0"/>
    </xf>
    <xf numFmtId="0" fontId="8" fillId="37" borderId="45" xfId="0" applyFont="1" applyFill="1" applyBorder="1" applyAlignment="1" applyProtection="1">
      <alignment/>
      <protection hidden="1" locked="0"/>
    </xf>
    <xf numFmtId="0" fontId="13" fillId="37" borderId="46" xfId="0" applyFont="1" applyFill="1" applyBorder="1" applyAlignment="1" applyProtection="1">
      <alignment/>
      <protection hidden="1" locked="0"/>
    </xf>
    <xf numFmtId="4" fontId="6" fillId="0" borderId="50" xfId="0" applyNumberFormat="1" applyFont="1" applyFill="1" applyBorder="1" applyAlignment="1" applyProtection="1">
      <alignment/>
      <protection locked="0"/>
    </xf>
    <xf numFmtId="3" fontId="7" fillId="22" borderId="26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7" fillId="0" borderId="51" xfId="0" applyNumberFormat="1" applyFont="1" applyFill="1" applyBorder="1" applyAlignment="1" applyProtection="1">
      <alignment/>
      <protection locked="0"/>
    </xf>
    <xf numFmtId="3" fontId="15" fillId="22" borderId="33" xfId="0" applyNumberFormat="1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 locked="0"/>
    </xf>
    <xf numFmtId="4" fontId="7" fillId="0" borderId="20" xfId="0" applyNumberFormat="1" applyFont="1" applyFill="1" applyBorder="1" applyAlignment="1" applyProtection="1">
      <alignment/>
      <protection locked="0"/>
    </xf>
    <xf numFmtId="4" fontId="7" fillId="0" borderId="30" xfId="0" applyNumberFormat="1" applyFont="1" applyFill="1" applyBorder="1" applyAlignment="1" applyProtection="1">
      <alignment/>
      <protection locked="0"/>
    </xf>
    <xf numFmtId="4" fontId="7" fillId="33" borderId="19" xfId="0" applyNumberFormat="1" applyFont="1" applyFill="1" applyBorder="1" applyAlignment="1">
      <alignment/>
    </xf>
    <xf numFmtId="4" fontId="7" fillId="33" borderId="26" xfId="0" applyNumberFormat="1" applyFont="1" applyFill="1" applyBorder="1" applyAlignment="1">
      <alignment/>
    </xf>
    <xf numFmtId="3" fontId="7" fillId="7" borderId="26" xfId="0" applyNumberFormat="1" applyFont="1" applyFill="1" applyBorder="1" applyAlignment="1" applyProtection="1">
      <alignment/>
      <protection locked="0"/>
    </xf>
    <xf numFmtId="3" fontId="7" fillId="33" borderId="25" xfId="0" applyNumberFormat="1" applyFont="1" applyFill="1" applyBorder="1" applyAlignment="1" applyProtection="1">
      <alignment/>
      <protection locked="0"/>
    </xf>
    <xf numFmtId="3" fontId="7" fillId="33" borderId="26" xfId="0" applyNumberFormat="1" applyFont="1" applyFill="1" applyBorder="1" applyAlignment="1" applyProtection="1">
      <alignment/>
      <protection locked="0"/>
    </xf>
    <xf numFmtId="0" fontId="8" fillId="37" borderId="52" xfId="0" applyFont="1" applyFill="1" applyBorder="1" applyAlignment="1" applyProtection="1">
      <alignment/>
      <protection hidden="1"/>
    </xf>
    <xf numFmtId="0" fontId="6" fillId="0" borderId="53" xfId="0" applyFont="1" applyFill="1" applyBorder="1" applyAlignment="1" applyProtection="1">
      <alignment/>
      <protection hidden="1"/>
    </xf>
    <xf numFmtId="0" fontId="6" fillId="0" borderId="54" xfId="0" applyFont="1" applyFill="1" applyBorder="1" applyAlignment="1" applyProtection="1">
      <alignment/>
      <protection hidden="1"/>
    </xf>
    <xf numFmtId="0" fontId="6" fillId="0" borderId="53" xfId="0" applyFont="1" applyFill="1" applyBorder="1" applyAlignment="1" applyProtection="1">
      <alignment/>
      <protection hidden="1" locked="0"/>
    </xf>
    <xf numFmtId="0" fontId="6" fillId="0" borderId="54" xfId="0" applyFont="1" applyFill="1" applyBorder="1" applyAlignment="1" applyProtection="1">
      <alignment/>
      <protection hidden="1" locked="0"/>
    </xf>
    <xf numFmtId="3" fontId="0" fillId="0" borderId="0" xfId="0" applyNumberFormat="1" applyAlignment="1">
      <alignment/>
    </xf>
    <xf numFmtId="0" fontId="34" fillId="0" borderId="13" xfId="0" applyFont="1" applyBorder="1" applyAlignment="1">
      <alignment horizontal="center"/>
    </xf>
    <xf numFmtId="0" fontId="34" fillId="32" borderId="55" xfId="0" applyFont="1" applyFill="1" applyBorder="1" applyAlignment="1">
      <alignment horizontal="right"/>
    </xf>
    <xf numFmtId="3" fontId="8" fillId="36" borderId="13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34" fillId="32" borderId="13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 vertical="center" wrapText="1"/>
    </xf>
    <xf numFmtId="0" fontId="37" fillId="35" borderId="13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right"/>
    </xf>
    <xf numFmtId="0" fontId="38" fillId="33" borderId="13" xfId="0" applyFont="1" applyFill="1" applyBorder="1" applyAlignment="1">
      <alignment horizontal="left"/>
    </xf>
    <xf numFmtId="0" fontId="38" fillId="35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/>
    </xf>
    <xf numFmtId="0" fontId="37" fillId="35" borderId="13" xfId="0" applyFont="1" applyFill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59" fillId="0" borderId="13" xfId="0" applyFont="1" applyBorder="1" applyAlignment="1">
      <alignment horizontal="left"/>
    </xf>
    <xf numFmtId="3" fontId="7" fillId="0" borderId="19" xfId="0" applyNumberFormat="1" applyFont="1" applyFill="1" applyBorder="1" applyAlignment="1" applyProtection="1">
      <alignment/>
      <protection locked="0"/>
    </xf>
    <xf numFmtId="3" fontId="7" fillId="0" borderId="50" xfId="0" applyNumberFormat="1" applyFont="1" applyFill="1" applyBorder="1" applyAlignment="1" applyProtection="1">
      <alignment/>
      <protection locked="0"/>
    </xf>
    <xf numFmtId="3" fontId="7" fillId="0" borderId="19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4" fontId="7" fillId="0" borderId="26" xfId="0" applyNumberFormat="1" applyFont="1" applyFill="1" applyBorder="1" applyAlignment="1" applyProtection="1">
      <alignment/>
      <protection locked="0"/>
    </xf>
    <xf numFmtId="4" fontId="7" fillId="0" borderId="50" xfId="0" applyNumberFormat="1" applyFont="1" applyFill="1" applyBorder="1" applyAlignment="1" applyProtection="1">
      <alignment/>
      <protection locked="0"/>
    </xf>
    <xf numFmtId="3" fontId="7" fillId="33" borderId="51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24" xfId="0" applyFont="1" applyFill="1" applyBorder="1" applyAlignment="1" applyProtection="1">
      <alignment horizontal="left"/>
      <protection hidden="1"/>
    </xf>
    <xf numFmtId="0" fontId="6" fillId="0" borderId="56" xfId="0" applyFont="1" applyFill="1" applyBorder="1" applyAlignment="1" applyProtection="1">
      <alignment horizontal="left"/>
      <protection hidden="1"/>
    </xf>
    <xf numFmtId="0" fontId="8" fillId="0" borderId="24" xfId="0" applyFont="1" applyFill="1" applyBorder="1" applyAlignment="1" applyProtection="1">
      <alignment/>
      <protection hidden="1"/>
    </xf>
    <xf numFmtId="0" fontId="6" fillId="0" borderId="24" xfId="0" applyFont="1" applyFill="1" applyBorder="1" applyAlignment="1" applyProtection="1">
      <alignment/>
      <protection hidden="1"/>
    </xf>
    <xf numFmtId="0" fontId="6" fillId="0" borderId="24" xfId="0" applyFont="1" applyFill="1" applyBorder="1" applyAlignment="1" applyProtection="1">
      <alignment shrinkToFit="1"/>
      <protection hidden="1"/>
    </xf>
    <xf numFmtId="0" fontId="8" fillId="37" borderId="47" xfId="0" applyFont="1" applyFill="1" applyBorder="1" applyAlignment="1" applyProtection="1">
      <alignment shrinkToFit="1"/>
      <protection hidden="1"/>
    </xf>
    <xf numFmtId="0" fontId="8" fillId="37" borderId="32" xfId="0" applyFont="1" applyFill="1" applyBorder="1" applyAlignment="1" applyProtection="1">
      <alignment shrinkToFit="1"/>
      <protection hidden="1"/>
    </xf>
    <xf numFmtId="0" fontId="8" fillId="37" borderId="33" xfId="0" applyFont="1" applyFill="1" applyBorder="1" applyAlignment="1" applyProtection="1">
      <alignment shrinkToFit="1"/>
      <protection hidden="1"/>
    </xf>
    <xf numFmtId="0" fontId="6" fillId="0" borderId="46" xfId="0" applyFont="1" applyFill="1" applyBorder="1" applyAlignment="1" applyProtection="1">
      <alignment vertical="top" wrapText="1"/>
      <protection/>
    </xf>
    <xf numFmtId="0" fontId="6" fillId="0" borderId="46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57" xfId="0" applyFont="1" applyBorder="1" applyAlignment="1">
      <alignment horizontal="left"/>
    </xf>
    <xf numFmtId="0" fontId="12" fillId="4" borderId="58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left"/>
      <protection hidden="1"/>
    </xf>
    <xf numFmtId="0" fontId="7" fillId="0" borderId="56" xfId="0" applyFont="1" applyFill="1" applyBorder="1" applyAlignment="1" applyProtection="1">
      <alignment horizontal="left"/>
      <protection hidden="1"/>
    </xf>
    <xf numFmtId="0" fontId="11" fillId="0" borderId="57" xfId="0" applyFont="1" applyBorder="1" applyAlignment="1">
      <alignment horizontal="right"/>
    </xf>
    <xf numFmtId="0" fontId="15" fillId="0" borderId="24" xfId="0" applyFont="1" applyFill="1" applyBorder="1" applyAlignment="1" applyProtection="1">
      <alignment/>
      <protection hidden="1"/>
    </xf>
    <xf numFmtId="0" fontId="7" fillId="0" borderId="24" xfId="0" applyFont="1" applyFill="1" applyBorder="1" applyAlignment="1" applyProtection="1">
      <alignment/>
      <protection hidden="1"/>
    </xf>
    <xf numFmtId="0" fontId="7" fillId="0" borderId="24" xfId="0" applyFont="1" applyFill="1" applyBorder="1" applyAlignment="1" applyProtection="1">
      <alignment shrinkToFit="1"/>
      <protection hidden="1"/>
    </xf>
    <xf numFmtId="0" fontId="15" fillId="37" borderId="32" xfId="0" applyFont="1" applyFill="1" applyBorder="1" applyAlignment="1" applyProtection="1">
      <alignment shrinkToFit="1"/>
      <protection hidden="1"/>
    </xf>
    <xf numFmtId="0" fontId="15" fillId="37" borderId="33" xfId="0" applyFont="1" applyFill="1" applyBorder="1" applyAlignment="1" applyProtection="1">
      <alignment shrinkToFit="1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/>
    </xf>
    <xf numFmtId="0" fontId="8" fillId="0" borderId="24" xfId="0" applyFont="1" applyFill="1" applyBorder="1" applyAlignment="1" applyProtection="1">
      <alignment/>
      <protection hidden="1" locked="0"/>
    </xf>
    <xf numFmtId="0" fontId="6" fillId="0" borderId="24" xfId="0" applyFont="1" applyFill="1" applyBorder="1" applyAlignment="1" applyProtection="1">
      <alignment/>
      <protection hidden="1" locked="0"/>
    </xf>
    <xf numFmtId="0" fontId="6" fillId="0" borderId="24" xfId="0" applyFont="1" applyFill="1" applyBorder="1" applyAlignment="1" applyProtection="1">
      <alignment shrinkToFit="1"/>
      <protection hidden="1" locked="0"/>
    </xf>
    <xf numFmtId="0" fontId="8" fillId="37" borderId="32" xfId="0" applyFont="1" applyFill="1" applyBorder="1" applyAlignment="1" applyProtection="1">
      <alignment shrinkToFit="1"/>
      <protection hidden="1" locked="0"/>
    </xf>
    <xf numFmtId="0" fontId="8" fillId="37" borderId="33" xfId="0" applyFont="1" applyFill="1" applyBorder="1" applyAlignment="1" applyProtection="1">
      <alignment shrinkToFit="1"/>
      <protection hidden="1" locked="0"/>
    </xf>
    <xf numFmtId="0" fontId="6" fillId="0" borderId="24" xfId="0" applyFont="1" applyFill="1" applyBorder="1" applyAlignment="1" applyProtection="1">
      <alignment horizontal="left"/>
      <protection hidden="1" locked="0"/>
    </xf>
    <xf numFmtId="0" fontId="6" fillId="0" borderId="56" xfId="0" applyFont="1" applyFill="1" applyBorder="1" applyAlignment="1" applyProtection="1">
      <alignment horizontal="left"/>
      <protection hidden="1" locked="0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2" fillId="4" borderId="13" xfId="0" applyFont="1" applyFill="1" applyBorder="1" applyAlignment="1">
      <alignment horizontal="center" vertical="center"/>
    </xf>
    <xf numFmtId="0" fontId="34" fillId="38" borderId="65" xfId="0" applyFont="1" applyFill="1" applyBorder="1" applyAlignment="1">
      <alignment horizontal="center" vertical="center"/>
    </xf>
    <xf numFmtId="0" fontId="34" fillId="38" borderId="66" xfId="0" applyFont="1" applyFill="1" applyBorder="1" applyAlignment="1">
      <alignment horizontal="center" vertical="center"/>
    </xf>
    <xf numFmtId="0" fontId="8" fillId="39" borderId="58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34" fillId="32" borderId="14" xfId="0" applyFont="1" applyFill="1" applyBorder="1" applyAlignment="1">
      <alignment horizontal="center" vertical="center"/>
    </xf>
    <xf numFmtId="0" fontId="34" fillId="32" borderId="55" xfId="0" applyFont="1" applyFill="1" applyBorder="1" applyAlignment="1">
      <alignment horizontal="center" vertical="center"/>
    </xf>
    <xf numFmtId="0" fontId="34" fillId="38" borderId="13" xfId="0" applyFont="1" applyFill="1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34" fillId="32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4" fillId="32" borderId="13" xfId="0" applyFont="1" applyFill="1" applyBorder="1" applyAlignment="1">
      <alignment horizontal="center"/>
    </xf>
    <xf numFmtId="0" fontId="37" fillId="0" borderId="58" xfId="0" applyFont="1" applyBorder="1" applyAlignment="1">
      <alignment horizontal="left"/>
    </xf>
    <xf numFmtId="0" fontId="37" fillId="0" borderId="59" xfId="0" applyFont="1" applyBorder="1" applyAlignment="1">
      <alignment horizontal="left"/>
    </xf>
    <xf numFmtId="0" fontId="37" fillId="0" borderId="60" xfId="0" applyFont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6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8" fillId="13" borderId="14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13" borderId="13" xfId="0" applyFont="1" applyFill="1" applyBorder="1" applyAlignment="1">
      <alignment horizontal="left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8" fillId="36" borderId="13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22" borderId="70" xfId="0" applyFont="1" applyFill="1" applyBorder="1" applyAlignment="1">
      <alignment horizontal="center" vertical="center" wrapText="1"/>
    </xf>
    <xf numFmtId="0" fontId="9" fillId="22" borderId="71" xfId="0" applyFont="1" applyFill="1" applyBorder="1" applyAlignment="1">
      <alignment horizontal="center" vertical="center" wrapText="1"/>
    </xf>
    <xf numFmtId="0" fontId="9" fillId="22" borderId="65" xfId="0" applyFont="1" applyFill="1" applyBorder="1" applyAlignment="1">
      <alignment horizontal="center" vertical="center" wrapText="1"/>
    </xf>
    <xf numFmtId="0" fontId="6" fillId="22" borderId="72" xfId="0" applyFont="1" applyFill="1" applyBorder="1" applyAlignment="1">
      <alignment horizontal="center" vertical="center" wrapText="1"/>
    </xf>
    <xf numFmtId="0" fontId="6" fillId="22" borderId="57" xfId="0" applyFont="1" applyFill="1" applyBorder="1" applyAlignment="1">
      <alignment horizontal="center" vertical="center" wrapText="1"/>
    </xf>
    <xf numFmtId="0" fontId="6" fillId="22" borderId="6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" fillId="0" borderId="66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3" fontId="8" fillId="36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28">
      <selection activeCell="G32" sqref="G32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7.375" style="0" customWidth="1"/>
    <col min="4" max="4" width="38.00390625" style="0" customWidth="1"/>
    <col min="5" max="7" width="12.75390625" style="0" customWidth="1"/>
  </cols>
  <sheetData>
    <row r="1" spans="1:8" ht="21">
      <c r="A1" s="277" t="s">
        <v>119</v>
      </c>
      <c r="B1" s="277"/>
      <c r="C1" s="277"/>
      <c r="D1" s="277"/>
      <c r="E1" s="277"/>
      <c r="F1" s="277"/>
      <c r="G1" s="277"/>
      <c r="H1" s="2"/>
    </row>
    <row r="2" spans="1:8" ht="15">
      <c r="A2" s="48"/>
      <c r="B2" s="48"/>
      <c r="C2" s="48"/>
      <c r="D2" s="48"/>
      <c r="E2" s="48"/>
      <c r="F2" s="48"/>
      <c r="G2" s="48"/>
      <c r="H2" s="3"/>
    </row>
    <row r="3" spans="1:7" ht="12.75">
      <c r="A3" s="48"/>
      <c r="B3" s="48"/>
      <c r="C3" s="48"/>
      <c r="D3" s="48"/>
      <c r="E3" s="48"/>
      <c r="F3" s="48"/>
      <c r="G3" s="48"/>
    </row>
    <row r="4" spans="1:13" ht="16.5">
      <c r="A4" s="278"/>
      <c r="B4" s="278"/>
      <c r="C4" s="278"/>
      <c r="D4" s="278"/>
      <c r="E4" s="48"/>
      <c r="F4" s="48"/>
      <c r="G4" s="49" t="s">
        <v>94</v>
      </c>
      <c r="H4" s="17"/>
      <c r="I4" s="17"/>
      <c r="J4" s="17"/>
      <c r="K4" s="17"/>
      <c r="L4" s="17"/>
      <c r="M4" s="17"/>
    </row>
    <row r="5" spans="1:7" ht="19.5" customHeight="1">
      <c r="A5" s="279" t="s">
        <v>133</v>
      </c>
      <c r="B5" s="280"/>
      <c r="C5" s="280"/>
      <c r="D5" s="280"/>
      <c r="E5" s="280"/>
      <c r="F5" s="280"/>
      <c r="G5" s="281"/>
    </row>
    <row r="6" spans="1:7" ht="12.75" customHeight="1">
      <c r="A6" s="50" t="s">
        <v>13</v>
      </c>
      <c r="B6" s="48"/>
      <c r="C6" s="51"/>
      <c r="D6" s="48"/>
      <c r="E6" s="51"/>
      <c r="F6" s="48"/>
      <c r="G6" s="48"/>
    </row>
    <row r="7" spans="1:7" ht="16.5" thickBot="1">
      <c r="A7" s="282"/>
      <c r="B7" s="282"/>
      <c r="C7" s="282"/>
      <c r="D7" s="282"/>
      <c r="E7" s="48"/>
      <c r="F7" s="48"/>
      <c r="G7" s="48"/>
    </row>
    <row r="8" spans="1:7" ht="37.5" customHeight="1">
      <c r="A8" s="283" t="s">
        <v>1</v>
      </c>
      <c r="B8" s="284"/>
      <c r="C8" s="284"/>
      <c r="D8" s="285"/>
      <c r="E8" s="292" t="s">
        <v>134</v>
      </c>
      <c r="F8" s="294" t="s">
        <v>135</v>
      </c>
      <c r="G8" s="294" t="s">
        <v>133</v>
      </c>
    </row>
    <row r="9" spans="1:7" ht="13.5" thickBot="1">
      <c r="A9" s="286"/>
      <c r="B9" s="287"/>
      <c r="C9" s="287"/>
      <c r="D9" s="288"/>
      <c r="E9" s="293"/>
      <c r="F9" s="295"/>
      <c r="G9" s="295"/>
    </row>
    <row r="10" spans="1:7" ht="13.5" thickBot="1">
      <c r="A10" s="289"/>
      <c r="B10" s="290"/>
      <c r="C10" s="290"/>
      <c r="D10" s="291"/>
      <c r="E10" s="296" t="s">
        <v>33</v>
      </c>
      <c r="F10" s="297"/>
      <c r="G10" s="297"/>
    </row>
    <row r="11" spans="1:7" ht="15.75" customHeight="1" thickBot="1">
      <c r="A11" s="229" t="s">
        <v>2</v>
      </c>
      <c r="B11" s="174" t="s">
        <v>34</v>
      </c>
      <c r="C11" s="170"/>
      <c r="D11" s="170"/>
      <c r="E11" s="171">
        <f>E13+E14+E15+E16+E18+E17+E19+E22+E23+E24+E25+E26+E27+E28+E29</f>
        <v>47008</v>
      </c>
      <c r="F11" s="171">
        <f>F13+F14+F15+F16++F17+F18+F19+F22+F23+F24+F25+F26+F27+F28+F29</f>
        <v>52888</v>
      </c>
      <c r="G11" s="171">
        <f>G13+G14+G15+G16++G17+G18+G19+G22+G23+G24+G25+G26+G27+G28+G29</f>
        <v>50633</v>
      </c>
    </row>
    <row r="12" spans="1:7" ht="12.75" customHeight="1" thickTop="1">
      <c r="A12" s="55" t="s">
        <v>35</v>
      </c>
      <c r="B12" s="56"/>
      <c r="C12" s="57"/>
      <c r="D12" s="57"/>
      <c r="E12" s="58"/>
      <c r="F12" s="59"/>
      <c r="G12" s="60"/>
    </row>
    <row r="13" spans="1:7" ht="15" customHeight="1">
      <c r="A13" s="61" t="s">
        <v>0</v>
      </c>
      <c r="B13" s="62"/>
      <c r="C13" s="63" t="s">
        <v>85</v>
      </c>
      <c r="D13" s="63"/>
      <c r="E13" s="227">
        <f>' 1- podrobný rozpis Průchodní'!E13+'1-podrobný rozpis Nábřežní'!E13+'1-podrobný rozpis B.Němcové'!E13+'1 podrobný rozpis ŠJ'!E13</f>
        <v>2267</v>
      </c>
      <c r="F13" s="227">
        <f>' 1- podrobný rozpis Průchodní'!F13+'1-podrobný rozpis Nábřežní'!F13+'1-podrobný rozpis B.Němcové'!F13+'1 podrobný rozpis ŠJ'!F13</f>
        <v>1971</v>
      </c>
      <c r="G13" s="228">
        <f>' 1- podrobný rozpis Průchodní'!G13+'1-podrobný rozpis Nábřežní'!G13+'1-podrobný rozpis B.Němcové'!G13+'1 podrobný rozpis ŠJ'!G13</f>
        <v>1933</v>
      </c>
    </row>
    <row r="14" spans="1:7" ht="15" customHeight="1">
      <c r="A14" s="61" t="s">
        <v>3</v>
      </c>
      <c r="B14" s="62"/>
      <c r="C14" s="63" t="s">
        <v>86</v>
      </c>
      <c r="D14" s="63"/>
      <c r="E14" s="227">
        <f>' 1- podrobný rozpis Průchodní'!E14+'1-podrobný rozpis Nábřežní'!E14+'1-podrobný rozpis B.Němcové'!E14+'1 podrobný rozpis ŠJ'!E14</f>
        <v>3348</v>
      </c>
      <c r="F14" s="227">
        <f>' 1- podrobný rozpis Průchodní'!F14+'1-podrobný rozpis Nábřežní'!F14+'1-podrobný rozpis B.Němcové'!F14+'1 podrobný rozpis ŠJ'!F14</f>
        <v>9440</v>
      </c>
      <c r="G14" s="228">
        <f>' 1- podrobný rozpis Průchodní'!G14+'1-podrobný rozpis Nábřežní'!G14+'1-podrobný rozpis B.Němcové'!G14+'1 podrobný rozpis ŠJ'!G14</f>
        <v>7000</v>
      </c>
    </row>
    <row r="15" spans="1:7" ht="15" customHeight="1">
      <c r="A15" s="61" t="s">
        <v>4</v>
      </c>
      <c r="B15" s="62"/>
      <c r="C15" s="63" t="s">
        <v>47</v>
      </c>
      <c r="D15" s="63"/>
      <c r="E15" s="227">
        <f>' 1- podrobný rozpis Průchodní'!E15+'1-podrobný rozpis Nábřežní'!E15+'1-podrobný rozpis B.Němcové'!E15+'1 podrobný rozpis ŠJ'!E15</f>
        <v>1986</v>
      </c>
      <c r="F15" s="227">
        <f>' 1- podrobný rozpis Průchodní'!F15+'1-podrobný rozpis Nábřežní'!F15+'1-podrobný rozpis B.Němcové'!F15+'1 podrobný rozpis ŠJ'!F15</f>
        <v>1568</v>
      </c>
      <c r="G15" s="228">
        <f>' 1- podrobný rozpis Průchodní'!G15+'1-podrobný rozpis Nábřežní'!G15+'1-podrobný rozpis B.Němcové'!G15+'1 podrobný rozpis ŠJ'!G15</f>
        <v>1788</v>
      </c>
    </row>
    <row r="16" spans="1:7" ht="15" customHeight="1">
      <c r="A16" s="61" t="s">
        <v>5</v>
      </c>
      <c r="B16" s="62"/>
      <c r="C16" s="63" t="s">
        <v>46</v>
      </c>
      <c r="D16" s="63"/>
      <c r="E16" s="227">
        <f>' 1- podrobný rozpis Průchodní'!E16+'1-podrobný rozpis Nábřežní'!E16+'1-podrobný rozpis B.Němcové'!E16+'1 podrobný rozpis ŠJ'!E16</f>
        <v>44</v>
      </c>
      <c r="F16" s="227">
        <f>' 1- podrobný rozpis Průchodní'!F16+'1-podrobný rozpis Nábřežní'!F16+'1-podrobný rozpis B.Němcové'!F16+'1 podrobný rozpis ŠJ'!F16</f>
        <v>47</v>
      </c>
      <c r="G16" s="228">
        <f>' 1- podrobný rozpis Průchodní'!G16+'1-podrobný rozpis Nábřežní'!G16+'1-podrobný rozpis B.Němcové'!G16+'1 podrobný rozpis ŠJ'!G16</f>
        <v>47</v>
      </c>
    </row>
    <row r="17" spans="1:7" ht="15" customHeight="1">
      <c r="A17" s="61" t="s">
        <v>6</v>
      </c>
      <c r="B17" s="62"/>
      <c r="C17" s="266" t="s">
        <v>96</v>
      </c>
      <c r="D17" s="267"/>
      <c r="E17" s="227">
        <f>' 1- podrobný rozpis Průchodní'!E17+'1-podrobný rozpis Nábřežní'!E17+'1-podrobný rozpis B.Němcové'!E17+'1 podrobný rozpis ŠJ'!E17</f>
        <v>2</v>
      </c>
      <c r="F17" s="227">
        <f>' 1- podrobný rozpis Průchodní'!F17+'1-podrobný rozpis Nábřežní'!F17+'1-podrobný rozpis B.Němcové'!F17+'1 podrobný rozpis ŠJ'!F17</f>
        <v>1</v>
      </c>
      <c r="G17" s="228">
        <f>' 1- podrobný rozpis Průchodní'!G17+'1-podrobný rozpis Nábřežní'!G17+'1-podrobný rozpis B.Němcové'!G17+'1 podrobný rozpis ŠJ'!G17</f>
        <v>1</v>
      </c>
    </row>
    <row r="18" spans="1:7" ht="15" customHeight="1">
      <c r="A18" s="61" t="s">
        <v>7</v>
      </c>
      <c r="B18" s="62"/>
      <c r="C18" s="63" t="s">
        <v>48</v>
      </c>
      <c r="D18" s="63"/>
      <c r="E18" s="227">
        <f>' 1- podrobný rozpis Průchodní'!E18+'1-podrobný rozpis Nábřežní'!E18+'1-podrobný rozpis B.Němcové'!E18+'1 podrobný rozpis ŠJ'!E18</f>
        <v>2344</v>
      </c>
      <c r="F18" s="227">
        <f>' 1- podrobný rozpis Průchodní'!F18+'1-podrobný rozpis Nábřežní'!F18+'1-podrobný rozpis B.Němcové'!F18+'1 podrobný rozpis ŠJ'!F18</f>
        <v>2936</v>
      </c>
      <c r="G18" s="228">
        <f>' 1- podrobný rozpis Průchodní'!G18+'1-podrobný rozpis Nábřežní'!G18+'1-podrobný rozpis B.Němcové'!G18+'1 podrobný rozpis ŠJ'!G18</f>
        <v>2944</v>
      </c>
    </row>
    <row r="19" spans="1:7" ht="15" customHeight="1">
      <c r="A19" s="61" t="s">
        <v>8</v>
      </c>
      <c r="B19" s="62"/>
      <c r="C19" s="148" t="s">
        <v>36</v>
      </c>
      <c r="D19" s="148"/>
      <c r="E19" s="152">
        <f>SUM(E20:E21)</f>
        <v>24523</v>
      </c>
      <c r="F19" s="152">
        <f>SUM(F20:F21)</f>
        <v>24523</v>
      </c>
      <c r="G19" s="153">
        <f>SUM(G20:G21)</f>
        <v>24523</v>
      </c>
    </row>
    <row r="20" spans="1:7" ht="15" customHeight="1">
      <c r="A20" s="61" t="s">
        <v>9</v>
      </c>
      <c r="B20" s="62"/>
      <c r="C20" s="68" t="s">
        <v>35</v>
      </c>
      <c r="D20" s="63" t="s">
        <v>37</v>
      </c>
      <c r="E20" s="227">
        <f>' 1- podrobný rozpis Průchodní'!E20+'1-podrobný rozpis Nábřežní'!E20+'1-podrobný rozpis B.Němcové'!E20+'1 podrobný rozpis ŠJ'!E20</f>
        <v>24209</v>
      </c>
      <c r="F20" s="227">
        <f>' 1- podrobný rozpis Průchodní'!F20+'1-podrobný rozpis Nábřežní'!F20+'1-podrobný rozpis B.Němcové'!F20+'1 podrobný rozpis ŠJ'!F20</f>
        <v>24209</v>
      </c>
      <c r="G20" s="228">
        <f>' 1- podrobný rozpis Průchodní'!G20+'1-podrobný rozpis Nábřežní'!G20+'1-podrobný rozpis B.Němcové'!G20+'1 podrobný rozpis ŠJ'!G20</f>
        <v>24209</v>
      </c>
    </row>
    <row r="21" spans="1:7" ht="15" customHeight="1">
      <c r="A21" s="61" t="s">
        <v>10</v>
      </c>
      <c r="B21" s="62"/>
      <c r="C21" s="63"/>
      <c r="D21" s="63" t="s">
        <v>38</v>
      </c>
      <c r="E21" s="227">
        <f>' 1- podrobný rozpis Průchodní'!E21+'1-podrobný rozpis Nábřežní'!E21+'1-podrobný rozpis B.Němcové'!E21+'1 podrobný rozpis ŠJ'!E21</f>
        <v>314</v>
      </c>
      <c r="F21" s="227">
        <f>' 1- podrobný rozpis Průchodní'!F21+'1-podrobný rozpis Nábřežní'!F21+'1-podrobný rozpis B.Němcové'!F21+'1 podrobný rozpis ŠJ'!F21</f>
        <v>314</v>
      </c>
      <c r="G21" s="228">
        <f>' 1- podrobný rozpis Průchodní'!G21+'1-podrobný rozpis Nábřežní'!G21+'1-podrobný rozpis B.Němcové'!G21+'1 podrobný rozpis ŠJ'!G21</f>
        <v>314</v>
      </c>
    </row>
    <row r="22" spans="1:7" ht="15" customHeight="1">
      <c r="A22" s="61" t="s">
        <v>11</v>
      </c>
      <c r="B22" s="62"/>
      <c r="C22" s="63" t="s">
        <v>49</v>
      </c>
      <c r="D22" s="63"/>
      <c r="E22" s="227">
        <f>' 1- podrobný rozpis Průchodní'!E22+'1-podrobný rozpis Nábřežní'!E22+'1-podrobný rozpis B.Němcové'!E22+'1 podrobný rozpis ŠJ'!E22</f>
        <v>8232</v>
      </c>
      <c r="F22" s="227">
        <f>' 1- podrobný rozpis Průchodní'!F22+'1-podrobný rozpis Nábřežní'!F22+'1-podrobný rozpis B.Němcové'!F22+'1 podrobný rozpis ŠJ'!F22</f>
        <v>8232</v>
      </c>
      <c r="G22" s="228">
        <f>' 1- podrobný rozpis Průchodní'!G22+'1-podrobný rozpis Nábřežní'!G22+'1-podrobný rozpis B.Němcové'!G22+'1 podrobný rozpis ŠJ'!G22</f>
        <v>8232</v>
      </c>
    </row>
    <row r="23" spans="1:7" ht="15" customHeight="1">
      <c r="A23" s="61" t="s">
        <v>12</v>
      </c>
      <c r="B23" s="62"/>
      <c r="C23" s="63" t="s">
        <v>50</v>
      </c>
      <c r="D23" s="63"/>
      <c r="E23" s="227">
        <f>' 1- podrobný rozpis Průchodní'!E23+'1-podrobný rozpis Nábřežní'!E23+'1-podrobný rozpis B.Němcové'!E23+'1 podrobný rozpis ŠJ'!E23</f>
        <v>101</v>
      </c>
      <c r="F23" s="227">
        <f>' 1- podrobný rozpis Průchodní'!F23+'1-podrobný rozpis Nábřežní'!F23+'1-podrobný rozpis B.Němcové'!F23+'1 podrobný rozpis ŠJ'!F23</f>
        <v>101</v>
      </c>
      <c r="G23" s="228">
        <f>' 1- podrobný rozpis Průchodní'!G23+'1-podrobný rozpis Nábřežní'!G23+'1-podrobný rozpis B.Němcové'!G23+'1 podrobný rozpis ŠJ'!G23</f>
        <v>101</v>
      </c>
    </row>
    <row r="24" spans="1:7" ht="15" customHeight="1">
      <c r="A24" s="61" t="s">
        <v>14</v>
      </c>
      <c r="B24" s="62"/>
      <c r="C24" s="63" t="s">
        <v>88</v>
      </c>
      <c r="D24" s="63"/>
      <c r="E24" s="227">
        <f>' 1- podrobný rozpis Průchodní'!E24+'1-podrobný rozpis Nábřežní'!E24+'1-podrobný rozpis B.Němcové'!E24+'1 podrobný rozpis ŠJ'!E24</f>
        <v>905</v>
      </c>
      <c r="F24" s="227">
        <f>' 1- podrobný rozpis Průchodní'!F24+'1-podrobný rozpis Nábřežní'!F24+'1-podrobný rozpis B.Němcové'!F24+'1 podrobný rozpis ŠJ'!F24</f>
        <v>886</v>
      </c>
      <c r="G24" s="228">
        <f>' 1- podrobný rozpis Průchodní'!G24+'1-podrobný rozpis Nábřežní'!G24+'1-podrobný rozpis B.Němcové'!G24+'1 podrobný rozpis ŠJ'!G24</f>
        <v>886</v>
      </c>
    </row>
    <row r="25" spans="1:7" ht="15" customHeight="1">
      <c r="A25" s="61" t="s">
        <v>15</v>
      </c>
      <c r="B25" s="62"/>
      <c r="C25" s="63" t="s">
        <v>58</v>
      </c>
      <c r="D25" s="63"/>
      <c r="E25" s="227">
        <f>' 1- podrobný rozpis Průchodní'!E25+'1-podrobný rozpis Nábřežní'!E25+'1-podrobný rozpis B.Němcové'!E25+'1 podrobný rozpis ŠJ'!E25</f>
        <v>0</v>
      </c>
      <c r="F25" s="227">
        <f>' 1- podrobný rozpis Průchodní'!F25+'1-podrobný rozpis Nábřežní'!F25+'1-podrobný rozpis B.Němcové'!F25+'1 podrobný rozpis ŠJ'!F25</f>
        <v>3</v>
      </c>
      <c r="G25" s="228">
        <f>' 1- podrobný rozpis Průchodní'!G25+'1-podrobný rozpis Nábřežní'!G25+'1-podrobný rozpis B.Němcové'!G25+'1 podrobný rozpis ŠJ'!G25</f>
        <v>3</v>
      </c>
    </row>
    <row r="26" spans="1:7" ht="15" customHeight="1">
      <c r="A26" s="61" t="s">
        <v>16</v>
      </c>
      <c r="B26" s="62"/>
      <c r="C26" s="69" t="s">
        <v>39</v>
      </c>
      <c r="D26" s="63"/>
      <c r="E26" s="227">
        <f>' 1- podrobný rozpis Průchodní'!E26+'1-podrobný rozpis Nábřežní'!E26+'1-podrobný rozpis B.Němcové'!E26+'1 podrobný rozpis ŠJ'!E26</f>
        <v>0</v>
      </c>
      <c r="F26" s="227">
        <f>' 1- podrobný rozpis Průchodní'!F26+'1-podrobný rozpis Nábřežní'!F26+'1-podrobný rozpis B.Němcové'!F26+'1 podrobný rozpis ŠJ'!F26</f>
        <v>0</v>
      </c>
      <c r="G26" s="228">
        <f>' 1- podrobný rozpis Průchodní'!G26+'1-podrobný rozpis Nábřežní'!G26+'1-podrobný rozpis B.Němcové'!G26+'1 podrobný rozpis ŠJ'!G26</f>
        <v>0</v>
      </c>
    </row>
    <row r="27" spans="1:7" ht="15" customHeight="1">
      <c r="A27" s="61" t="s">
        <v>17</v>
      </c>
      <c r="B27" s="70"/>
      <c r="C27" s="71" t="s">
        <v>51</v>
      </c>
      <c r="D27" s="71"/>
      <c r="E27" s="227">
        <f>' 1- podrobný rozpis Průchodní'!E27+'1-podrobný rozpis Nábřežní'!E27+'1-podrobný rozpis B.Němcové'!E27+'1 podrobný rozpis ŠJ'!E27</f>
        <v>710</v>
      </c>
      <c r="F27" s="227">
        <f>' 1- podrobný rozpis Průchodní'!F27+'1-podrobný rozpis Nábřežní'!F27+'1-podrobný rozpis B.Němcové'!F27+'1 podrobný rozpis ŠJ'!F27</f>
        <v>685</v>
      </c>
      <c r="G27" s="228">
        <f>' 1- podrobný rozpis Průchodní'!G27+'1-podrobný rozpis Nábřežní'!G27+'1-podrobný rozpis B.Němcové'!G27+'1 podrobný rozpis ŠJ'!G27</f>
        <v>685</v>
      </c>
    </row>
    <row r="28" spans="1:7" ht="15" customHeight="1">
      <c r="A28" s="61" t="s">
        <v>18</v>
      </c>
      <c r="B28" s="70"/>
      <c r="C28" s="71" t="s">
        <v>52</v>
      </c>
      <c r="D28" s="71"/>
      <c r="E28" s="227">
        <f>' 1- podrobný rozpis Průchodní'!E28+'1-podrobný rozpis Nábřežní'!E28+'1-podrobný rozpis B.Němcové'!E28+'1 podrobný rozpis ŠJ'!E28</f>
        <v>1970</v>
      </c>
      <c r="F28" s="227">
        <f>' 1- podrobný rozpis Průchodní'!F28+'1-podrobný rozpis Nábřežní'!F28+'1-podrobný rozpis B.Němcové'!F28+'1 podrobný rozpis ŠJ'!F28</f>
        <v>1970</v>
      </c>
      <c r="G28" s="228">
        <f>' 1- podrobný rozpis Průchodní'!G28+'1-podrobný rozpis Nábřežní'!G28+'1-podrobný rozpis B.Němcové'!G28+'1 podrobný rozpis ŠJ'!G28</f>
        <v>1970</v>
      </c>
    </row>
    <row r="29" spans="1:7" ht="15" customHeight="1" thickBot="1">
      <c r="A29" s="61" t="s">
        <v>19</v>
      </c>
      <c r="B29" s="70"/>
      <c r="C29" s="71" t="s">
        <v>59</v>
      </c>
      <c r="D29" s="71"/>
      <c r="E29" s="227">
        <f>' 1- podrobný rozpis Průchodní'!E29+'1-podrobný rozpis Nábřežní'!E29+'1-podrobný rozpis B.Němcové'!E29+'1 podrobný rozpis ŠJ'!E29</f>
        <v>576</v>
      </c>
      <c r="F29" s="227">
        <f>' 1- podrobný rozpis Průchodní'!F29+'1-podrobný rozpis Nábřežní'!F29+'1-podrobný rozpis B.Němcové'!F29+'1 podrobný rozpis ŠJ'!F29</f>
        <v>525</v>
      </c>
      <c r="G29" s="259">
        <f>' 1- podrobný rozpis Průchodní'!G29+'1-podrobný rozpis Nábřežní'!G29+'1-podrobný rozpis B.Němcové'!G29+'1 podrobný rozpis ŠJ'!G29</f>
        <v>520</v>
      </c>
    </row>
    <row r="30" spans="1:7" ht="15" thickBot="1">
      <c r="A30" s="61" t="s">
        <v>20</v>
      </c>
      <c r="B30" s="175" t="s">
        <v>40</v>
      </c>
      <c r="C30" s="74"/>
      <c r="D30" s="75"/>
      <c r="E30" s="141">
        <f>SUM(E32+E35+E37+E36+E38+E39+E40)</f>
        <v>47008</v>
      </c>
      <c r="F30" s="141">
        <f>SUM(F32+F35+F37+F36+F38+F39+F40)</f>
        <v>52888</v>
      </c>
      <c r="G30" s="220">
        <f>SUM(G32+G35+G37+G36+G38+G39+G40)</f>
        <v>50633</v>
      </c>
    </row>
    <row r="31" spans="1:7" ht="12.75" customHeight="1">
      <c r="A31" s="61" t="s">
        <v>21</v>
      </c>
      <c r="B31" s="70"/>
      <c r="C31" s="71"/>
      <c r="D31" s="71"/>
      <c r="E31" s="76"/>
      <c r="F31" s="76"/>
      <c r="G31" s="78"/>
    </row>
    <row r="32" spans="1:7" ht="15" customHeight="1">
      <c r="A32" s="61" t="s">
        <v>22</v>
      </c>
      <c r="B32" s="62"/>
      <c r="C32" s="151" t="s">
        <v>41</v>
      </c>
      <c r="D32" s="151"/>
      <c r="E32" s="136">
        <f>' 1- podrobný rozpis Průchodní'!E32+'1-podrobný rozpis Nábřežní'!E32+'1-podrobný rozpis B.Němcové'!E32+'1 podrobný rozpis ŠJ'!E32</f>
        <v>0</v>
      </c>
      <c r="F32" s="136">
        <f>' 1- podrobný rozpis Průchodní'!F32+'1-podrobný rozpis Nábřežní'!F32+'1-podrobný rozpis B.Němcové'!F32+'1 podrobný rozpis ŠJ'!F32</f>
        <v>230</v>
      </c>
      <c r="G32" s="136">
        <f>' 1- podrobný rozpis Průchodní'!G32+'1-podrobný rozpis Nábřežní'!G32+'1-podrobný rozpis B.Němcové'!G32+'1 podrobný rozpis ŠJ'!G32</f>
        <v>230</v>
      </c>
    </row>
    <row r="33" spans="1:7" ht="15" customHeight="1">
      <c r="A33" s="61" t="s">
        <v>23</v>
      </c>
      <c r="B33" s="62"/>
      <c r="C33" s="268" t="s">
        <v>98</v>
      </c>
      <c r="D33" s="269"/>
      <c r="E33" s="227">
        <f>' 1- podrobný rozpis Průchodní'!E33+'1-podrobný rozpis Nábřežní'!E33+'1-podrobný rozpis B.Němcové'!E33+'1 podrobný rozpis ŠJ'!E33</f>
        <v>0</v>
      </c>
      <c r="F33" s="227">
        <f>' 1- podrobný rozpis Průchodní'!F33+'1-podrobný rozpis Nábřežní'!F33+'1-podrobný rozpis B.Němcové'!F33+'1 podrobný rozpis ŠJ'!F33</f>
        <v>0</v>
      </c>
      <c r="G33" s="228">
        <f>' 1- podrobný rozpis Průchodní'!G33+'1-podrobný rozpis Nábřežní'!G33+'1-podrobný rozpis B.Němcové'!G33+'1 podrobný rozpis ŠJ'!G33</f>
        <v>0</v>
      </c>
    </row>
    <row r="34" spans="1:7" ht="15" customHeight="1">
      <c r="A34" s="61" t="s">
        <v>24</v>
      </c>
      <c r="B34" s="62"/>
      <c r="C34" s="79"/>
      <c r="D34" s="80" t="s">
        <v>44</v>
      </c>
      <c r="E34" s="227">
        <f>' 1- podrobný rozpis Průchodní'!E34+'1-podrobný rozpis Nábřežní'!E34+'1-podrobný rozpis B.Němcové'!E34+'1 podrobný rozpis ŠJ'!E34</f>
        <v>0</v>
      </c>
      <c r="F34" s="227">
        <f>' 1- podrobný rozpis Průchodní'!F34+'1-podrobný rozpis Nábřežní'!F34+'1-podrobný rozpis B.Němcové'!F34+'1 podrobný rozpis ŠJ'!F34</f>
        <v>0</v>
      </c>
      <c r="G34" s="228">
        <f>' 1- podrobný rozpis Průchodní'!G34+'1-podrobný rozpis Nábřežní'!G34+'1-podrobný rozpis B.Němcové'!G34+'1 podrobný rozpis ŠJ'!G34</f>
        <v>0</v>
      </c>
    </row>
    <row r="35" spans="1:7" ht="15" customHeight="1">
      <c r="A35" s="61" t="s">
        <v>25</v>
      </c>
      <c r="B35" s="62"/>
      <c r="C35" s="80" t="s">
        <v>57</v>
      </c>
      <c r="D35" s="80"/>
      <c r="E35" s="227">
        <f>' 1- podrobný rozpis Průchodní'!E35+'1-podrobný rozpis Nábřežní'!E35+'1-podrobný rozpis B.Němcové'!E35+'1 podrobný rozpis ŠJ'!E35</f>
        <v>530</v>
      </c>
      <c r="F35" s="227">
        <f>' 1- podrobný rozpis Průchodní'!F35+'1-podrobný rozpis Nábřežní'!F35+'1-podrobný rozpis B.Němcové'!F35+'1 podrobný rozpis ŠJ'!F35</f>
        <v>500</v>
      </c>
      <c r="G35" s="228">
        <f>' 1- podrobný rozpis Průchodní'!G35+'1-podrobný rozpis Nábřežní'!G35+'1-podrobný rozpis B.Němcové'!G35+'1 podrobný rozpis ŠJ'!G35</f>
        <v>500</v>
      </c>
    </row>
    <row r="36" spans="1:9" ht="15" customHeight="1">
      <c r="A36" s="61" t="s">
        <v>26</v>
      </c>
      <c r="B36" s="62"/>
      <c r="C36" s="80" t="s">
        <v>80</v>
      </c>
      <c r="D36" s="80"/>
      <c r="E36" s="227">
        <f>' 1- podrobný rozpis Průchodní'!E36+'1-podrobný rozpis Nábřežní'!E36+'1-podrobný rozpis B.Němcové'!E36+'1 podrobný rozpis ŠJ'!E36</f>
        <v>0</v>
      </c>
      <c r="F36" s="227">
        <f>' 1- podrobný rozpis Průchodní'!F36+'1-podrobný rozpis Nábřežní'!F36+'1-podrobný rozpis B.Němcové'!F36+'1 podrobný rozpis ŠJ'!F36</f>
        <v>0</v>
      </c>
      <c r="G36" s="228">
        <f>' 1- podrobný rozpis Průchodní'!G36+'1-podrobný rozpis Nábřežní'!G36+'1-podrobný rozpis B.Němcové'!G36+'1 podrobný rozpis ŠJ'!G36</f>
        <v>0</v>
      </c>
      <c r="I36" s="234"/>
    </row>
    <row r="37" spans="1:7" ht="15" customHeight="1">
      <c r="A37" s="61" t="s">
        <v>27</v>
      </c>
      <c r="B37" s="62"/>
      <c r="C37" s="63" t="s">
        <v>53</v>
      </c>
      <c r="D37" s="63"/>
      <c r="E37" s="227">
        <f>' 1- podrobný rozpis Průchodní'!E37+'1-podrobný rozpis Nábřežní'!E37+'1-podrobný rozpis B.Němcové'!E37+'1 podrobný rozpis ŠJ'!E37</f>
        <v>645</v>
      </c>
      <c r="F37" s="227">
        <f>' 1- podrobný rozpis Průchodní'!F37+'1-podrobný rozpis Nábřežní'!F37+'1-podrobný rozpis B.Němcové'!F37+'1 podrobný rozpis ŠJ'!F37</f>
        <v>350</v>
      </c>
      <c r="G37" s="228">
        <f>' 1- podrobný rozpis Průchodní'!G37+'1-podrobný rozpis Nábřežní'!G37+'1-podrobný rozpis B.Němcové'!G37+'1 podrobný rozpis ŠJ'!G37</f>
        <v>350</v>
      </c>
    </row>
    <row r="38" spans="1:7" ht="15" customHeight="1">
      <c r="A38" s="61" t="s">
        <v>28</v>
      </c>
      <c r="B38" s="62"/>
      <c r="C38" s="63" t="s">
        <v>54</v>
      </c>
      <c r="D38" s="63"/>
      <c r="E38" s="227">
        <f>' 1- podrobný rozpis Průchodní'!E38+'1-podrobný rozpis Nábřežní'!E38+'1-podrobný rozpis B.Němcové'!E38+'1 podrobný rozpis ŠJ'!E38</f>
        <v>0</v>
      </c>
      <c r="F38" s="227">
        <f>' 1- podrobný rozpis Průchodní'!F38+'1-podrobný rozpis Nábřežní'!F38+'1-podrobný rozpis B.Němcové'!F38+'1 podrobný rozpis ŠJ'!F38</f>
        <v>0</v>
      </c>
      <c r="G38" s="228">
        <f>' 1- podrobný rozpis Průchodní'!G38+'1-podrobný rozpis Nábřežní'!G38+'1-podrobný rozpis B.Němcové'!G38+'1 podrobný rozpis ŠJ'!G38</f>
        <v>0</v>
      </c>
    </row>
    <row r="39" spans="1:7" ht="15" customHeight="1">
      <c r="A39" s="61" t="s">
        <v>29</v>
      </c>
      <c r="B39" s="62"/>
      <c r="C39" s="270" t="s">
        <v>55</v>
      </c>
      <c r="D39" s="270"/>
      <c r="E39" s="227">
        <f>' 1- podrobný rozpis Průchodní'!E39+'1-podrobný rozpis Nábřežní'!E39+'1-podrobný rozpis B.Němcové'!E39+'1 podrobný rozpis ŠJ'!E39</f>
        <v>0</v>
      </c>
      <c r="F39" s="227">
        <f>' 1- podrobný rozpis Průchodní'!F39+'1-podrobný rozpis Nábřežní'!F39+'1-podrobný rozpis B.Němcové'!F39+'1 podrobný rozpis ŠJ'!F39</f>
        <v>0</v>
      </c>
      <c r="G39" s="228">
        <f>' 1- podrobný rozpis Průchodní'!G39+'1-podrobný rozpis Nábřežní'!G39+'1-podrobný rozpis B.Němcové'!G39+'1 podrobný rozpis ŠJ'!G39</f>
        <v>0</v>
      </c>
    </row>
    <row r="40" spans="1:7" ht="15" customHeight="1">
      <c r="A40" s="61" t="s">
        <v>30</v>
      </c>
      <c r="B40" s="62"/>
      <c r="C40" s="148" t="s">
        <v>56</v>
      </c>
      <c r="D40" s="148"/>
      <c r="E40" s="149">
        <f>SUM(E41:E48)</f>
        <v>45833</v>
      </c>
      <c r="F40" s="149">
        <f>SUM(F41:F48)</f>
        <v>51808</v>
      </c>
      <c r="G40" s="149">
        <f>SUM(G41:G48)</f>
        <v>49553</v>
      </c>
    </row>
    <row r="41" spans="1:9" ht="15" customHeight="1">
      <c r="A41" s="61" t="s">
        <v>31</v>
      </c>
      <c r="B41" s="62"/>
      <c r="C41" s="68" t="s">
        <v>35</v>
      </c>
      <c r="D41" s="143" t="s">
        <v>42</v>
      </c>
      <c r="E41" s="217">
        <f>SUM(' 1- podrobný rozpis Průchodní'!E41+'1-podrobný rozpis Nábřežní'!E41+'1-podrobný rozpis B.Němcové'!E41+'1 podrobný rozpis ŠJ'!E41)</f>
        <v>6607</v>
      </c>
      <c r="F41" s="228">
        <f>SUM(' 1- podrobný rozpis Průchodní'!F41+'1-podrobný rozpis Nábřežní'!F41+'1-podrobný rozpis B.Němcové'!F41+'1 podrobný rozpis ŠJ'!F41)</f>
        <v>13040</v>
      </c>
      <c r="G41" s="228">
        <f>' 1- podrobný rozpis Průchodní'!G41+'1-podrobný rozpis Nábřežní'!G41+'1-podrobný rozpis B.Němcové'!G41+'1 podrobný rozpis ŠJ'!G41</f>
        <v>10855</v>
      </c>
      <c r="I41" s="234"/>
    </row>
    <row r="42" spans="1:7" ht="15" customHeight="1">
      <c r="A42" s="61" t="s">
        <v>128</v>
      </c>
      <c r="B42" s="176"/>
      <c r="C42" s="83"/>
      <c r="D42" s="144" t="s">
        <v>43</v>
      </c>
      <c r="E42" s="217">
        <f>SUM(' 1- podrobný rozpis Průchodní'!E42+'1-podrobný rozpis Nábřežní'!E42+'1-podrobný rozpis B.Němcové'!E42+'1 podrobný rozpis ŠJ'!E42)</f>
        <v>1723</v>
      </c>
      <c r="F42" s="228">
        <f>SUM(' 1- podrobný rozpis Průchodní'!F42+'1-podrobný rozpis Nábřežní'!F42+'1-podrobný rozpis B.Němcové'!F42+'1 podrobný rozpis ŠJ'!F42)</f>
        <v>1970</v>
      </c>
      <c r="G42" s="228">
        <f>' 1- podrobný rozpis Průchodní'!G42+'1-podrobný rozpis Nábřežní'!G42+'1-podrobný rozpis B.Němcové'!G42+'1 podrobný rozpis ŠJ'!G42</f>
        <v>1970</v>
      </c>
    </row>
    <row r="43" spans="1:7" ht="15" customHeight="1">
      <c r="A43" s="61" t="s">
        <v>32</v>
      </c>
      <c r="B43" s="173"/>
      <c r="C43" s="84"/>
      <c r="D43" s="144" t="s">
        <v>89</v>
      </c>
      <c r="E43" s="217">
        <f>SUM(' 1- podrobný rozpis Průchodní'!E43+'1-podrobný rozpis Nábřežní'!E43+'1-podrobný rozpis B.Němcové'!E43+'1 podrobný rozpis ŠJ'!E43)</f>
        <v>2225</v>
      </c>
      <c r="F43" s="228">
        <f>SUM(' 1- podrobný rozpis Průchodní'!F43+'1-podrobný rozpis Nábřežní'!F43+'1-podrobný rozpis B.Němcové'!F43+'1 podrobný rozpis ŠJ'!F43)</f>
        <v>1920</v>
      </c>
      <c r="G43" s="228">
        <f>' 1- podrobný rozpis Průchodní'!G43+'1-podrobný rozpis Nábřežní'!G43+'1-podrobný rozpis B.Němcové'!G43+'1 podrobný rozpis ŠJ'!G43</f>
        <v>1850</v>
      </c>
    </row>
    <row r="44" spans="1:7" ht="15" customHeight="1">
      <c r="A44" s="61" t="s">
        <v>81</v>
      </c>
      <c r="B44" s="173"/>
      <c r="C44" s="84"/>
      <c r="D44" s="144" t="s">
        <v>123</v>
      </c>
      <c r="E44" s="217">
        <v>100</v>
      </c>
      <c r="F44" s="228">
        <v>100</v>
      </c>
      <c r="G44" s="228">
        <f>' 1- podrobný rozpis Průchodní'!G44+'1-podrobný rozpis Nábřežní'!G44+'1-podrobný rozpis B.Němcové'!G44+'1 podrobný rozpis ŠJ'!G44</f>
        <v>100</v>
      </c>
    </row>
    <row r="45" spans="1:7" ht="15" customHeight="1">
      <c r="A45" s="61" t="s">
        <v>82</v>
      </c>
      <c r="B45" s="173"/>
      <c r="C45" s="84"/>
      <c r="D45" s="145" t="s">
        <v>75</v>
      </c>
      <c r="E45" s="226">
        <f>SUM(' 1- podrobný rozpis Průchodní'!E45+'1-podrobný rozpis Nábřežní'!E45+'1-podrobný rozpis B.Němcové'!E45+'1 podrobný rozpis ŠJ'!E45)</f>
        <v>35178</v>
      </c>
      <c r="F45" s="228">
        <f>SUM(' 1- podrobný rozpis Průchodní'!F45+'1-podrobný rozpis Nábřežní'!F45+'1-podrobný rozpis B.Němcové'!F45+'1 podrobný rozpis ŠJ'!F45)</f>
        <v>34778</v>
      </c>
      <c r="G45" s="228">
        <f>' 1- podrobný rozpis Průchodní'!G45+'1-podrobný rozpis Nábřežní'!G45+'1-podrobný rozpis B.Němcové'!G45+'1 podrobný rozpis ŠJ'!G45</f>
        <v>34778</v>
      </c>
    </row>
    <row r="46" spans="1:7" ht="15" customHeight="1">
      <c r="A46" s="61" t="s">
        <v>83</v>
      </c>
      <c r="B46" s="173"/>
      <c r="C46" s="84"/>
      <c r="D46" s="145" t="s">
        <v>76</v>
      </c>
      <c r="E46" s="226">
        <f>SUM(' 1- podrobný rozpis Průchodní'!E46+'1-podrobný rozpis Nábřežní'!E47+'1-podrobný rozpis B.Němcové'!E46+'1 podrobný rozpis ŠJ'!E46)</f>
        <v>0</v>
      </c>
      <c r="F46" s="228">
        <f>SUM(' 1- podrobný rozpis Průchodní'!F46+'1-podrobný rozpis Nábřežní'!F47+'1-podrobný rozpis B.Němcové'!F46+'1 podrobný rozpis ŠJ'!F46)</f>
        <v>0</v>
      </c>
      <c r="G46" s="228">
        <f>' 1- podrobný rozpis Průchodní'!G46+'1-podrobný rozpis Nábřežní'!G46+'1-podrobný rozpis B.Němcové'!G46+'1 podrobný rozpis ŠJ'!G46</f>
        <v>0</v>
      </c>
    </row>
    <row r="47" spans="1:7" ht="15" customHeight="1">
      <c r="A47" s="61" t="s">
        <v>84</v>
      </c>
      <c r="B47" s="173"/>
      <c r="C47" s="84"/>
      <c r="D47" s="85" t="s">
        <v>77</v>
      </c>
      <c r="E47" s="218"/>
      <c r="F47" s="218"/>
      <c r="G47" s="228">
        <f>' 1- podrobný rozpis Průchodní'!G47+'1-podrobný rozpis Nábřežní'!G47+'1-podrobný rozpis B.Němcové'!G47+'1 podrobný rozpis ŠJ'!G47</f>
        <v>0</v>
      </c>
    </row>
    <row r="48" spans="1:7" ht="15" customHeight="1" thickBot="1">
      <c r="A48" s="61" t="s">
        <v>130</v>
      </c>
      <c r="B48" s="173"/>
      <c r="C48" s="84"/>
      <c r="D48" s="89" t="s">
        <v>78</v>
      </c>
      <c r="E48" s="219">
        <f>SUM(' 1- podrobný rozpis Průchodní'!E48+'1-podrobný rozpis Nábřežní'!E49+'1-podrobný rozpis B.Němcové'!E48+'1 podrobný rozpis ŠJ'!E48)</f>
        <v>0</v>
      </c>
      <c r="F48" s="219">
        <f>SUM(' 1- podrobný rozpis Průchodní'!F48+'1-podrobný rozpis Nábřežní'!F49+'1-podrobný rozpis B.Němcové'!F48+'1 podrobný rozpis ŠJ'!F48)</f>
        <v>0</v>
      </c>
      <c r="G48" s="228">
        <f>' 1- podrobný rozpis Průchodní'!G48+'1-podrobný rozpis Nábřežní'!G48+'1-podrobný rozpis B.Němcové'!G48+'1 podrobný rozpis ŠJ'!G48</f>
        <v>0</v>
      </c>
    </row>
    <row r="49" spans="1:7" ht="13.5" thickBot="1">
      <c r="A49" s="61" t="s">
        <v>131</v>
      </c>
      <c r="B49" s="271" t="s">
        <v>132</v>
      </c>
      <c r="C49" s="272"/>
      <c r="D49" s="273"/>
      <c r="E49" s="141">
        <f>E30-E11</f>
        <v>0</v>
      </c>
      <c r="F49" s="141">
        <f>F30-F11</f>
        <v>0</v>
      </c>
      <c r="G49" s="141">
        <f>G30-G11</f>
        <v>0</v>
      </c>
    </row>
    <row r="50" spans="1:7" ht="12.75">
      <c r="A50" s="274" t="s">
        <v>45</v>
      </c>
      <c r="B50" s="275"/>
      <c r="C50" s="275"/>
      <c r="D50" s="275"/>
      <c r="E50" s="275"/>
      <c r="F50" s="275"/>
      <c r="G50" s="275"/>
    </row>
    <row r="51" spans="1:7" ht="12.75">
      <c r="A51" s="276"/>
      <c r="B51" s="276"/>
      <c r="C51" s="276"/>
      <c r="D51" s="276"/>
      <c r="E51" s="276"/>
      <c r="F51" s="276"/>
      <c r="G51" s="276"/>
    </row>
    <row r="52" spans="1:7" ht="12.75">
      <c r="A52" s="92"/>
      <c r="B52" s="92"/>
      <c r="C52" s="92"/>
      <c r="D52" s="92"/>
      <c r="E52" s="93"/>
      <c r="F52" s="93"/>
      <c r="G52" s="93"/>
    </row>
    <row r="53" spans="1:7" ht="12.75">
      <c r="A53" s="52" t="s">
        <v>103</v>
      </c>
      <c r="B53" s="52"/>
      <c r="C53" s="52"/>
      <c r="D53" s="165" t="s">
        <v>13</v>
      </c>
      <c r="E53" s="262"/>
      <c r="F53" s="263"/>
      <c r="G53" s="263"/>
    </row>
    <row r="54" spans="1:7" ht="15.75">
      <c r="A54" s="94"/>
      <c r="B54" s="94"/>
      <c r="C54" s="94"/>
      <c r="D54" s="94"/>
      <c r="E54" s="264"/>
      <c r="F54" s="263"/>
      <c r="G54" s="263"/>
    </row>
    <row r="55" spans="1:7" ht="12.75">
      <c r="A55" s="262" t="s">
        <v>124</v>
      </c>
      <c r="B55" s="265"/>
      <c r="C55" s="265"/>
      <c r="D55" s="265"/>
      <c r="E55" s="265"/>
      <c r="F55" s="265"/>
      <c r="G55" s="265"/>
    </row>
    <row r="56" spans="1:7" ht="12.75" customHeight="1">
      <c r="A56" s="48"/>
      <c r="B56" s="48"/>
      <c r="C56" s="48"/>
      <c r="D56" s="48"/>
      <c r="E56" s="262"/>
      <c r="F56" s="263"/>
      <c r="G56" s="263"/>
    </row>
    <row r="57" spans="1:7" ht="12.75">
      <c r="A57" s="262" t="s">
        <v>125</v>
      </c>
      <c r="B57" s="265"/>
      <c r="C57" s="265"/>
      <c r="D57" s="265"/>
      <c r="E57" s="263"/>
      <c r="F57" s="263"/>
      <c r="G57" s="263"/>
    </row>
    <row r="58" spans="1:7" ht="12.75">
      <c r="A58" s="52"/>
      <c r="B58" s="52"/>
      <c r="C58" s="52"/>
      <c r="D58" s="52"/>
      <c r="E58" s="263"/>
      <c r="F58" s="263"/>
      <c r="G58" s="263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1"/>
      <c r="B60" s="1"/>
      <c r="C60" s="1"/>
      <c r="D60" s="1"/>
      <c r="E60" s="1"/>
      <c r="F60" s="1"/>
      <c r="G60" s="1"/>
    </row>
    <row r="61" spans="1:8" ht="99.75" customHeight="1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 customHeight="1">
      <c r="A64" s="1"/>
      <c r="B64" s="1"/>
      <c r="C64" s="1"/>
      <c r="D64" s="1"/>
      <c r="E64" s="1"/>
      <c r="F64" s="1"/>
      <c r="G64" s="1"/>
      <c r="H64" s="1"/>
    </row>
    <row r="65" ht="12.75">
      <c r="H65" s="1"/>
    </row>
    <row r="66" ht="12.75">
      <c r="H66" s="1"/>
    </row>
    <row r="67" ht="12.75">
      <c r="H67" s="1"/>
    </row>
    <row r="68" spans="8:34" ht="12.75"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9:34" ht="12.7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9:34" ht="12.7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9:34" ht="12.7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9:34" ht="12.7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9:34" ht="12.7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9:34" ht="12.7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9:34" ht="12.7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2.75">
      <c r="I76" s="1"/>
    </row>
    <row r="85" ht="13.5" customHeight="1"/>
    <row r="86" ht="13.5" customHeight="1"/>
  </sheetData>
  <sheetProtection/>
  <mergeCells count="20">
    <mergeCell ref="A51:G51"/>
    <mergeCell ref="A1:G1"/>
    <mergeCell ref="A4:D4"/>
    <mergeCell ref="A5:G5"/>
    <mergeCell ref="A7:D7"/>
    <mergeCell ref="A8:D10"/>
    <mergeCell ref="E8:E9"/>
    <mergeCell ref="F8:F9"/>
    <mergeCell ref="G8:G9"/>
    <mergeCell ref="E10:G10"/>
    <mergeCell ref="E53:G53"/>
    <mergeCell ref="E54:G54"/>
    <mergeCell ref="A55:G55"/>
    <mergeCell ref="E56:G58"/>
    <mergeCell ref="A57:D57"/>
    <mergeCell ref="C17:D17"/>
    <mergeCell ref="C33:D33"/>
    <mergeCell ref="C39:D39"/>
    <mergeCell ref="B49:D49"/>
    <mergeCell ref="A50:G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7">
      <selection activeCell="G34" sqref="G34"/>
    </sheetView>
  </sheetViews>
  <sheetFormatPr defaultColWidth="9.00390625" defaultRowHeight="12.75"/>
  <cols>
    <col min="1" max="1" width="11.00390625" style="0" customWidth="1"/>
    <col min="2" max="2" width="10.625" style="0" customWidth="1"/>
    <col min="3" max="3" width="9.125" style="0" customWidth="1"/>
    <col min="4" max="6" width="13.75390625" style="0" customWidth="1"/>
  </cols>
  <sheetData>
    <row r="1" spans="1:6" ht="19.5" customHeight="1">
      <c r="A1" s="351" t="s">
        <v>146</v>
      </c>
      <c r="B1" s="351"/>
      <c r="C1" s="351"/>
      <c r="D1" s="351"/>
      <c r="E1" s="351"/>
      <c r="F1" s="351"/>
    </row>
    <row r="2" spans="1:6" ht="19.5" customHeight="1">
      <c r="A2" s="352" t="s">
        <v>147</v>
      </c>
      <c r="B2" s="352"/>
      <c r="C2" s="352"/>
      <c r="D2" s="352"/>
      <c r="E2" s="352"/>
      <c r="F2" s="352"/>
    </row>
    <row r="3" spans="1:6" ht="19.5" customHeight="1">
      <c r="A3" s="353" t="s">
        <v>90</v>
      </c>
      <c r="B3" s="354"/>
      <c r="C3" s="354"/>
      <c r="D3" s="354"/>
      <c r="E3" s="354"/>
      <c r="F3" s="355"/>
    </row>
    <row r="4" spans="1:6" ht="19.5" customHeight="1">
      <c r="A4" s="356" t="s">
        <v>91</v>
      </c>
      <c r="B4" s="357"/>
      <c r="C4" s="357"/>
      <c r="D4" s="357"/>
      <c r="E4" s="357"/>
      <c r="F4" s="358"/>
    </row>
    <row r="5" spans="1:6" ht="19.5" customHeight="1">
      <c r="A5" s="359"/>
      <c r="B5" s="359"/>
      <c r="C5" s="359"/>
      <c r="D5" s="359"/>
      <c r="E5" s="359"/>
      <c r="F5" s="359"/>
    </row>
    <row r="6" spans="1:15" ht="19.5" customHeight="1">
      <c r="A6" s="7" t="s">
        <v>92</v>
      </c>
      <c r="B6" s="8" t="s">
        <v>93</v>
      </c>
      <c r="C6" s="8"/>
      <c r="D6" s="8"/>
      <c r="E6" s="8"/>
      <c r="F6" s="360" t="s">
        <v>148</v>
      </c>
      <c r="G6" s="42"/>
      <c r="H6" s="7"/>
      <c r="I6" s="7"/>
      <c r="J6" s="7"/>
      <c r="K6" s="7"/>
      <c r="L6" s="7"/>
      <c r="M6" s="7"/>
      <c r="N6" s="7"/>
      <c r="O6" s="7"/>
    </row>
    <row r="7" spans="1:15" ht="28.5" customHeight="1">
      <c r="A7" s="344" t="s">
        <v>108</v>
      </c>
      <c r="B7" s="345"/>
      <c r="C7" s="346"/>
      <c r="D7" s="40" t="s">
        <v>105</v>
      </c>
      <c r="E7" s="40" t="s">
        <v>106</v>
      </c>
      <c r="F7" s="40" t="s">
        <v>107</v>
      </c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347" t="s">
        <v>61</v>
      </c>
      <c r="B8" s="347"/>
      <c r="C8" s="347"/>
      <c r="D8" s="41">
        <v>2022</v>
      </c>
      <c r="E8" s="41">
        <v>2023</v>
      </c>
      <c r="F8" s="41">
        <v>2023</v>
      </c>
      <c r="G8" s="7"/>
      <c r="H8" s="7"/>
      <c r="I8" s="7"/>
      <c r="J8" s="7"/>
      <c r="K8" s="7"/>
      <c r="L8" s="7"/>
      <c r="M8" s="7"/>
      <c r="N8" s="7"/>
      <c r="O8" s="7"/>
    </row>
    <row r="9" spans="1:15" ht="19.5" customHeight="1">
      <c r="A9" s="340" t="s">
        <v>66</v>
      </c>
      <c r="B9" s="340"/>
      <c r="C9" s="340"/>
      <c r="D9" s="24">
        <f>SUM(D10:D13)</f>
        <v>2776</v>
      </c>
      <c r="E9" s="24">
        <f>SUM(E10:E13)</f>
        <v>4503</v>
      </c>
      <c r="F9" s="24">
        <f>SUM(F10:F13)</f>
        <v>4171</v>
      </c>
      <c r="G9" s="7"/>
      <c r="H9" s="7"/>
      <c r="I9" s="7"/>
      <c r="J9" s="7"/>
      <c r="K9" s="7"/>
      <c r="L9" s="7"/>
      <c r="M9" s="7"/>
      <c r="N9" s="7"/>
      <c r="O9" s="7"/>
    </row>
    <row r="10" spans="1:15" ht="19.5" customHeight="1">
      <c r="A10" s="9" t="s">
        <v>65</v>
      </c>
      <c r="B10" s="337" t="s">
        <v>67</v>
      </c>
      <c r="C10" s="338"/>
      <c r="D10" s="15">
        <f>SUM(' 1- podrobný rozpis Průchodní'!E41)</f>
        <v>1510</v>
      </c>
      <c r="E10" s="22">
        <f>SUM(' 1- podrobný rozpis Průchodní'!F41)</f>
        <v>3190</v>
      </c>
      <c r="F10" s="22">
        <f>SUM(' 1- podrobný rozpis Průchodní'!G41)</f>
        <v>2878</v>
      </c>
      <c r="G10" s="7"/>
      <c r="H10" s="7"/>
      <c r="I10" s="7"/>
      <c r="J10" s="7"/>
      <c r="K10" s="14"/>
      <c r="L10" s="7"/>
      <c r="M10" s="7"/>
      <c r="N10" s="7"/>
      <c r="O10" s="7"/>
    </row>
    <row r="11" spans="1:15" ht="19.5" customHeight="1">
      <c r="A11" s="12"/>
      <c r="B11" s="337" t="s">
        <v>68</v>
      </c>
      <c r="C11" s="338"/>
      <c r="D11" s="15">
        <f>SUM(' 1- podrobný rozpis Průchodní'!E42)</f>
        <v>641</v>
      </c>
      <c r="E11" s="22">
        <f>SUM(' 1- podrobný rozpis Průchodní'!F42)</f>
        <v>673</v>
      </c>
      <c r="F11" s="22">
        <f>SUM(' 1- podrobný rozpis Průchodní'!G42)</f>
        <v>673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9.5" customHeight="1">
      <c r="A12" s="166"/>
      <c r="B12" s="337" t="s">
        <v>69</v>
      </c>
      <c r="C12" s="338"/>
      <c r="D12" s="15">
        <f>SUM(' 1- podrobný rozpis Průchodní'!E43)</f>
        <v>625</v>
      </c>
      <c r="E12" s="22">
        <f>SUM(' 1- podrobný rozpis Průchodní'!F43)</f>
        <v>640</v>
      </c>
      <c r="F12" s="22">
        <f>SUM(' 1- podrobný rozpis Průchodní'!G43)</f>
        <v>620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19.5" customHeight="1">
      <c r="A13" s="166"/>
      <c r="B13" s="348" t="s">
        <v>122</v>
      </c>
      <c r="C13" s="349"/>
      <c r="D13" s="167">
        <f>SUM(' 1- podrobný rozpis Průchodní'!E44)</f>
        <v>0</v>
      </c>
      <c r="E13" s="168">
        <f>SUM(' 1- podrobný rozpis Průchodní'!F44)</f>
        <v>0</v>
      </c>
      <c r="F13" s="168">
        <f>SUM(' 1- podrobný rozpis Průchodní'!G44)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9.5" customHeight="1">
      <c r="A14" s="343" t="s">
        <v>62</v>
      </c>
      <c r="B14" s="343"/>
      <c r="C14" s="343"/>
      <c r="D14" s="25">
        <f>SUM(' 1- podrobný rozpis Průchodní'!E45+' 1- podrobný rozpis Průchodní'!E46)</f>
        <v>11400</v>
      </c>
      <c r="E14" s="25">
        <f>SUM(' 1- podrobný rozpis Průchodní'!F45+' 1- podrobný rozpis Průchodní'!F46)</f>
        <v>11000</v>
      </c>
      <c r="F14" s="25">
        <f>SUM(' 1- podrobný rozpis Průchodní'!G45+' 1- podrobný rozpis Průchodní'!G46)</f>
        <v>11000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9.5" customHeight="1">
      <c r="A15" s="343" t="s">
        <v>63</v>
      </c>
      <c r="B15" s="343"/>
      <c r="C15" s="343"/>
      <c r="D15" s="25">
        <f>SUM(' 1- podrobný rozpis Průchodní'!E47+' 1- podrobný rozpis Průchodní'!E48)</f>
        <v>0</v>
      </c>
      <c r="E15" s="25">
        <f>SUM(' 1- podrobný rozpis Průchodní'!F47+' 1- podrobný rozpis Průchodní'!F48)</f>
        <v>0</v>
      </c>
      <c r="F15" s="25">
        <f>SUM(' 1- podrobný rozpis Průchodní'!G47+' 1- podrobný rozpis Průchodní'!G48)</f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9.5" customHeight="1">
      <c r="A16" s="343" t="s">
        <v>64</v>
      </c>
      <c r="B16" s="343"/>
      <c r="C16" s="343"/>
      <c r="D16" s="25">
        <f>SUM(' 1- podrobný rozpis Průchodní'!E32+' 1- podrobný rozpis Průchodní'!E35+' 1- podrobný rozpis Průchodní'!E37+' 1- podrobný rozpis Průchodní'!E38+' 1- podrobný rozpis Průchodní'!E39)</f>
        <v>345</v>
      </c>
      <c r="E16" s="25">
        <f>SUM(' 1- podrobný rozpis Průchodní'!F32+' 1- podrobný rozpis Průchodní'!F35+' 1- podrobný rozpis Průchodní'!F37+' 1- podrobný rozpis Průchodní'!F38+' 1- podrobný rozpis Průchodní'!F39)</f>
        <v>280</v>
      </c>
      <c r="F16" s="25">
        <f>SUM(' 1- podrobný rozpis Průchodní'!G32+' 1- podrobný rozpis Průchodní'!G35+' 1- podrobný rozpis Průchodní'!G37+' 1- podrobný rozpis Průchodní'!G38+' 1- podrobný rozpis Průchodní'!G39)</f>
        <v>280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9.5" customHeight="1">
      <c r="A17" s="341" t="s">
        <v>73</v>
      </c>
      <c r="B17" s="341"/>
      <c r="C17" s="341"/>
      <c r="D17" s="26">
        <f>SUM(D9+D14+D15+D16)</f>
        <v>14521</v>
      </c>
      <c r="E17" s="26">
        <f>SUM(E9+E14+E15+E16)</f>
        <v>15783</v>
      </c>
      <c r="F17" s="26">
        <f>SUM(F9+F14+F15+F16)</f>
        <v>15451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9.5" customHeight="1">
      <c r="A18" s="11"/>
      <c r="B18" s="11"/>
      <c r="C18" s="11"/>
      <c r="D18" s="10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</row>
    <row r="19" spans="1:15" ht="19.5" customHeight="1">
      <c r="A19" s="339" t="s">
        <v>70</v>
      </c>
      <c r="B19" s="339"/>
      <c r="C19" s="339"/>
      <c r="D19" s="41">
        <v>2022</v>
      </c>
      <c r="E19" s="41">
        <v>2023</v>
      </c>
      <c r="F19" s="41">
        <v>2023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9.5" customHeight="1">
      <c r="A20" s="340" t="s">
        <v>71</v>
      </c>
      <c r="B20" s="340"/>
      <c r="C20" s="340"/>
      <c r="D20" s="24">
        <f>SUM(' 1- podrobný rozpis Průchodní'!E11)</f>
        <v>14521</v>
      </c>
      <c r="E20" s="24">
        <f>SUM(' 1- podrobný rozpis Průchodní'!F11)</f>
        <v>15783</v>
      </c>
      <c r="F20" s="24">
        <f>SUM(F17)</f>
        <v>15451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9.5" customHeight="1">
      <c r="A21" s="9" t="s">
        <v>65</v>
      </c>
      <c r="B21" s="337" t="s">
        <v>72</v>
      </c>
      <c r="C21" s="338"/>
      <c r="D21" s="15">
        <f>' 1- podrobný rozpis Průchodní'!E19+' 1- podrobný rozpis Průchodní'!E22+' 1- podrobný rozpis Průchodní'!E24</f>
        <v>10897</v>
      </c>
      <c r="E21" s="15">
        <f>' 1- podrobný rozpis Průchodní'!F19+' 1- podrobný rozpis Průchodní'!F22+' 1- podrobný rozpis Průchodní'!F24</f>
        <v>10897</v>
      </c>
      <c r="F21" s="15">
        <f>' 1- podrobný rozpis Průchodní'!G19+' 1- podrobný rozpis Průchodní'!G22+' 1- podrobný rozpis Průchodní'!G24</f>
        <v>10897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9.5" customHeight="1">
      <c r="A22" s="341" t="s">
        <v>73</v>
      </c>
      <c r="B22" s="341"/>
      <c r="C22" s="341"/>
      <c r="D22" s="26">
        <f>SUM(D20)</f>
        <v>14521</v>
      </c>
      <c r="E22" s="26">
        <f>SUM(E20)</f>
        <v>15783</v>
      </c>
      <c r="F22" s="26">
        <f>SUM(F20)</f>
        <v>15451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9.5" customHeight="1">
      <c r="A24" s="361" t="s">
        <v>149</v>
      </c>
      <c r="B24" s="361"/>
      <c r="C24" s="361"/>
      <c r="D24" s="362" t="s">
        <v>150</v>
      </c>
      <c r="E24" s="362"/>
      <c r="F24" s="362"/>
      <c r="G24" s="260"/>
      <c r="H24" s="7"/>
      <c r="I24" s="7"/>
      <c r="J24" s="7"/>
      <c r="K24" s="7"/>
      <c r="L24" s="7"/>
      <c r="M24" s="7"/>
      <c r="N24" s="7"/>
      <c r="O24" s="7"/>
    </row>
    <row r="25" spans="1:15" ht="19.5" customHeight="1">
      <c r="A25" s="363"/>
      <c r="B25" s="363"/>
      <c r="C25" s="363"/>
      <c r="D25" s="363"/>
      <c r="E25" s="363"/>
      <c r="F25" s="363"/>
      <c r="G25" s="260"/>
      <c r="H25" s="7"/>
      <c r="I25" s="7"/>
      <c r="J25" s="7"/>
      <c r="K25" s="7"/>
      <c r="L25" s="7"/>
      <c r="M25" s="7"/>
      <c r="N25" s="7"/>
      <c r="O25" s="7"/>
    </row>
    <row r="26" spans="1:15" ht="19.5" customHeight="1">
      <c r="A26" s="363"/>
      <c r="B26" s="363"/>
      <c r="C26" s="363"/>
      <c r="D26" s="363"/>
      <c r="E26" s="363"/>
      <c r="F26" s="363"/>
      <c r="G26" s="261"/>
      <c r="H26" s="7"/>
      <c r="I26" s="7"/>
      <c r="J26" s="7"/>
      <c r="K26" s="7"/>
      <c r="L26" s="7"/>
      <c r="M26" s="7"/>
      <c r="N26" s="7"/>
      <c r="O26" s="7"/>
    </row>
    <row r="27" spans="1:15" ht="19.5" customHeight="1">
      <c r="A27" s="361"/>
      <c r="B27" s="364"/>
      <c r="C27" s="364"/>
      <c r="D27" s="365"/>
      <c r="E27" s="364"/>
      <c r="F27" s="364"/>
      <c r="G27" s="260"/>
      <c r="H27" s="7"/>
      <c r="I27" s="7"/>
      <c r="J27" s="7"/>
      <c r="K27" s="7"/>
      <c r="L27" s="7"/>
      <c r="M27" s="7"/>
      <c r="N27" s="7"/>
      <c r="O27" s="7"/>
    </row>
    <row r="28" spans="1:15" ht="19.5" customHeight="1">
      <c r="A28" s="361"/>
      <c r="B28" s="361"/>
      <c r="C28" s="361"/>
      <c r="D28" s="361"/>
      <c r="E28" s="361"/>
      <c r="F28" s="361"/>
      <c r="G28" s="260"/>
      <c r="H28" s="7"/>
      <c r="I28" s="7"/>
      <c r="J28" s="7"/>
      <c r="K28" s="7"/>
      <c r="L28" s="7"/>
      <c r="M28" s="7"/>
      <c r="N28" s="7"/>
      <c r="O28" s="7"/>
    </row>
    <row r="29" spans="1:15" ht="19.5" customHeight="1">
      <c r="A29" s="366" t="s">
        <v>151</v>
      </c>
      <c r="B29" s="366"/>
      <c r="C29" s="366"/>
      <c r="D29" s="361"/>
      <c r="E29" s="361"/>
      <c r="F29" s="361"/>
      <c r="G29" s="260"/>
      <c r="H29" s="7"/>
      <c r="I29" s="7"/>
      <c r="J29" s="7"/>
      <c r="K29" s="7"/>
      <c r="L29" s="7"/>
      <c r="M29" s="7"/>
      <c r="N29" s="7"/>
      <c r="O29" s="7"/>
    </row>
    <row r="30" spans="1:15" ht="19.5" customHeight="1">
      <c r="A30" s="361"/>
      <c r="B30" s="361"/>
      <c r="C30" s="361"/>
      <c r="D30" s="361"/>
      <c r="E30" s="361"/>
      <c r="F30" s="361"/>
      <c r="G30" s="7"/>
      <c r="H30" s="7"/>
      <c r="I30" s="7"/>
      <c r="J30" s="7"/>
      <c r="K30" s="7"/>
      <c r="L30" s="7"/>
      <c r="M30" s="7"/>
      <c r="N30" s="7"/>
      <c r="O30" s="7"/>
    </row>
    <row r="31" spans="1:15" ht="19.5" customHeight="1">
      <c r="A31" s="361" t="s">
        <v>74</v>
      </c>
      <c r="B31" s="361"/>
      <c r="C31" s="361"/>
      <c r="D31" s="361"/>
      <c r="E31" s="361"/>
      <c r="F31" s="361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23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8" ht="30" customHeight="1">
      <c r="A34" s="342"/>
      <c r="B34" s="342"/>
      <c r="C34" s="342"/>
      <c r="D34" s="342"/>
      <c r="E34" s="342"/>
      <c r="F34" s="342"/>
      <c r="G34" s="13"/>
      <c r="H34" s="13"/>
    </row>
    <row r="35" spans="1:8" ht="12.75" customHeight="1" hidden="1">
      <c r="A35" s="13"/>
      <c r="B35" s="13"/>
      <c r="C35" s="13"/>
      <c r="D35" s="13"/>
      <c r="E35" s="13"/>
      <c r="F35" s="13"/>
      <c r="G35" s="13"/>
      <c r="H35" s="13"/>
    </row>
  </sheetData>
  <sheetProtection/>
  <mergeCells count="22">
    <mergeCell ref="A29:C29"/>
    <mergeCell ref="B13:C13"/>
    <mergeCell ref="A1:F1"/>
    <mergeCell ref="A2:F2"/>
    <mergeCell ref="A3:F3"/>
    <mergeCell ref="A4:F4"/>
    <mergeCell ref="D24:F24"/>
    <mergeCell ref="B12:C12"/>
    <mergeCell ref="A22:C22"/>
    <mergeCell ref="A7:C7"/>
    <mergeCell ref="A16:C16"/>
    <mergeCell ref="A8:C8"/>
    <mergeCell ref="B10:C10"/>
    <mergeCell ref="B11:C11"/>
    <mergeCell ref="A19:C19"/>
    <mergeCell ref="A20:C20"/>
    <mergeCell ref="A17:C17"/>
    <mergeCell ref="A34:F34"/>
    <mergeCell ref="B21:C21"/>
    <mergeCell ref="A9:C9"/>
    <mergeCell ref="A14:C14"/>
    <mergeCell ref="A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7">
      <selection activeCell="A24" sqref="A24:F31"/>
    </sheetView>
  </sheetViews>
  <sheetFormatPr defaultColWidth="9.00390625" defaultRowHeight="12.75"/>
  <cols>
    <col min="1" max="1" width="10.875" style="0" customWidth="1"/>
    <col min="2" max="3" width="10.625" style="0" customWidth="1"/>
    <col min="4" max="6" width="13.75390625" style="0" customWidth="1"/>
  </cols>
  <sheetData>
    <row r="1" spans="1:6" ht="19.5" customHeight="1">
      <c r="A1" s="351" t="s">
        <v>146</v>
      </c>
      <c r="B1" s="351"/>
      <c r="C1" s="351"/>
      <c r="D1" s="351"/>
      <c r="E1" s="351"/>
      <c r="F1" s="351"/>
    </row>
    <row r="2" spans="1:6" ht="19.5" customHeight="1">
      <c r="A2" s="352" t="s">
        <v>147</v>
      </c>
      <c r="B2" s="352"/>
      <c r="C2" s="352"/>
      <c r="D2" s="352"/>
      <c r="E2" s="352"/>
      <c r="F2" s="352"/>
    </row>
    <row r="3" spans="1:6" ht="19.5" customHeight="1">
      <c r="A3" s="353" t="s">
        <v>90</v>
      </c>
      <c r="B3" s="354"/>
      <c r="C3" s="354"/>
      <c r="D3" s="354"/>
      <c r="E3" s="354"/>
      <c r="F3" s="355"/>
    </row>
    <row r="4" spans="1:15" ht="19.5" customHeight="1">
      <c r="A4" s="356" t="s">
        <v>91</v>
      </c>
      <c r="B4" s="357"/>
      <c r="C4" s="357"/>
      <c r="D4" s="357"/>
      <c r="E4" s="357"/>
      <c r="F4" s="358"/>
      <c r="G4" s="7"/>
      <c r="H4" s="7"/>
      <c r="I4" s="7"/>
      <c r="J4" s="7"/>
      <c r="K4" s="7"/>
      <c r="L4" s="7"/>
      <c r="M4" s="7"/>
      <c r="N4" s="7"/>
      <c r="O4" s="7"/>
    </row>
    <row r="5" spans="1:15" ht="19.5" customHeight="1">
      <c r="A5" s="359"/>
      <c r="B5" s="359"/>
      <c r="C5" s="359"/>
      <c r="D5" s="359"/>
      <c r="E5" s="359"/>
      <c r="F5" s="367"/>
      <c r="G5" s="7"/>
      <c r="H5" s="7"/>
      <c r="I5" s="7"/>
      <c r="J5" s="7"/>
      <c r="K5" s="7"/>
      <c r="L5" s="7"/>
      <c r="M5" s="7"/>
      <c r="N5" s="7"/>
      <c r="O5" s="7"/>
    </row>
    <row r="6" spans="1:15" ht="19.5" customHeight="1">
      <c r="A6" s="7" t="s">
        <v>92</v>
      </c>
      <c r="B6" s="8" t="s">
        <v>100</v>
      </c>
      <c r="C6" s="8"/>
      <c r="D6" s="8"/>
      <c r="E6" s="8"/>
      <c r="F6" s="360" t="s">
        <v>148</v>
      </c>
      <c r="G6" s="43"/>
      <c r="H6" s="7"/>
      <c r="I6" s="7"/>
      <c r="J6" s="7"/>
      <c r="K6" s="7"/>
      <c r="L6" s="7"/>
      <c r="M6" s="7"/>
      <c r="N6" s="7"/>
      <c r="O6" s="7"/>
    </row>
    <row r="7" spans="1:15" ht="25.5" customHeight="1">
      <c r="A7" s="344" t="s">
        <v>108</v>
      </c>
      <c r="B7" s="345"/>
      <c r="C7" s="346"/>
      <c r="D7" s="40" t="s">
        <v>105</v>
      </c>
      <c r="E7" s="40" t="s">
        <v>109</v>
      </c>
      <c r="F7" s="40" t="s">
        <v>107</v>
      </c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347" t="s">
        <v>61</v>
      </c>
      <c r="B8" s="347"/>
      <c r="C8" s="347"/>
      <c r="D8" s="41">
        <v>2022</v>
      </c>
      <c r="E8" s="41">
        <v>2023</v>
      </c>
      <c r="F8" s="41">
        <v>2023</v>
      </c>
      <c r="G8" s="7"/>
      <c r="H8" s="7"/>
      <c r="I8" s="7"/>
      <c r="J8" s="7"/>
      <c r="K8" s="7"/>
      <c r="L8" s="7"/>
      <c r="M8" s="7"/>
      <c r="N8" s="7"/>
      <c r="O8" s="7"/>
    </row>
    <row r="9" spans="1:15" ht="19.5" customHeight="1">
      <c r="A9" s="340" t="s">
        <v>66</v>
      </c>
      <c r="B9" s="340"/>
      <c r="C9" s="340"/>
      <c r="D9" s="24">
        <f>SUM(D10:D13)</f>
        <v>3725</v>
      </c>
      <c r="E9" s="24">
        <f>SUM(E10:E13)</f>
        <v>6441</v>
      </c>
      <c r="F9" s="24">
        <f>SUM(F10:F13)</f>
        <v>5141</v>
      </c>
      <c r="G9" s="7"/>
      <c r="H9" s="7"/>
      <c r="I9" s="7"/>
      <c r="J9" s="7"/>
      <c r="K9" s="7"/>
      <c r="L9" s="7"/>
      <c r="M9" s="7"/>
      <c r="N9" s="7"/>
      <c r="O9" s="7"/>
    </row>
    <row r="10" spans="1:15" ht="19.5" customHeight="1">
      <c r="A10" s="9" t="s">
        <v>65</v>
      </c>
      <c r="B10" s="337" t="s">
        <v>67</v>
      </c>
      <c r="C10" s="338"/>
      <c r="D10" s="15">
        <f>SUM('1-podrobný rozpis Nábřežní'!E41)</f>
        <v>2442</v>
      </c>
      <c r="E10" s="22">
        <f>SUM('1-podrobný rozpis Nábřežní'!F41)</f>
        <v>5090</v>
      </c>
      <c r="F10" s="22">
        <f>SUM('1-podrobný rozpis Nábřežní'!G41)</f>
        <v>3790</v>
      </c>
      <c r="G10" s="7"/>
      <c r="H10" s="7"/>
      <c r="I10" s="7"/>
      <c r="J10" s="7"/>
      <c r="K10" s="14"/>
      <c r="L10" s="7"/>
      <c r="M10" s="7"/>
      <c r="N10" s="7"/>
      <c r="O10" s="7"/>
    </row>
    <row r="11" spans="1:15" ht="19.5" customHeight="1">
      <c r="A11" s="12"/>
      <c r="B11" s="337" t="s">
        <v>68</v>
      </c>
      <c r="C11" s="338"/>
      <c r="D11" s="15">
        <f>SUM('1-podrobný rozpis Nábřežní'!E42)</f>
        <v>583</v>
      </c>
      <c r="E11" s="22">
        <f>SUM('1-podrobný rozpis Nábřežní'!F42)</f>
        <v>681</v>
      </c>
      <c r="F11" s="22">
        <f>SUM('1-podrobný rozpis Nábřežní'!G42)</f>
        <v>681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9.5" customHeight="1">
      <c r="A12" s="166"/>
      <c r="B12" s="337" t="s">
        <v>69</v>
      </c>
      <c r="C12" s="338"/>
      <c r="D12" s="15">
        <f>SUM('1-podrobný rozpis Nábřežní'!E43)</f>
        <v>600</v>
      </c>
      <c r="E12" s="22">
        <f>SUM('1-podrobný rozpis Nábřežní'!F43)</f>
        <v>570</v>
      </c>
      <c r="F12" s="22">
        <f>SUM('1-podrobný rozpis Nábřežní'!G43)</f>
        <v>570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19.5" customHeight="1">
      <c r="A13" s="166"/>
      <c r="B13" s="348" t="s">
        <v>129</v>
      </c>
      <c r="C13" s="349"/>
      <c r="D13" s="167">
        <f>SUM('1-podrobný rozpis Nábřežní'!E44)</f>
        <v>100</v>
      </c>
      <c r="E13" s="168">
        <f>SUM('1-podrobný rozpis Nábřežní'!F44)</f>
        <v>100</v>
      </c>
      <c r="F13" s="168">
        <f>SUM('1-podrobný rozpis Nábřežní'!G44)</f>
        <v>100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9.5" customHeight="1">
      <c r="A14" s="343" t="s">
        <v>62</v>
      </c>
      <c r="B14" s="343"/>
      <c r="C14" s="343"/>
      <c r="D14" s="25">
        <f>SUM('1-podrobný rozpis Nábřežní'!E45)</f>
        <v>12920</v>
      </c>
      <c r="E14" s="25">
        <f>SUM('1-podrobný rozpis Nábřežní'!F45)</f>
        <v>12920</v>
      </c>
      <c r="F14" s="25">
        <f>SUM('1-podrobný rozpis Nábřežní'!G45)</f>
        <v>12920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9.5" customHeight="1">
      <c r="A15" s="343" t="s">
        <v>63</v>
      </c>
      <c r="B15" s="343"/>
      <c r="C15" s="343"/>
      <c r="D15" s="25">
        <f>SUM('1-podrobný rozpis Nábřežní'!E48)</f>
        <v>0</v>
      </c>
      <c r="E15" s="25">
        <f>SUM('1-podrobný rozpis Nábřežní'!F48)</f>
        <v>0</v>
      </c>
      <c r="F15" s="25">
        <f>SUM('1-podrobný rozpis Nábřežní'!G48)</f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9.5" customHeight="1">
      <c r="A16" s="343" t="s">
        <v>64</v>
      </c>
      <c r="B16" s="343"/>
      <c r="C16" s="343"/>
      <c r="D16" s="25">
        <f>SUM('1-podrobný rozpis Nábřežní'!E35+'1-podrobný rozpis Nábřežní'!E37)</f>
        <v>520</v>
      </c>
      <c r="E16" s="25">
        <f>SUM('1-podrobný rozpis Nábřežní'!F35+'1-podrobný rozpis Nábřežní'!F37)</f>
        <v>400</v>
      </c>
      <c r="F16" s="25">
        <f>SUM('1-podrobný rozpis Nábřežní'!G35+'1-podrobný rozpis Nábřežní'!G37)</f>
        <v>400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9.5" customHeight="1">
      <c r="A17" s="341" t="s">
        <v>73</v>
      </c>
      <c r="B17" s="341"/>
      <c r="C17" s="341"/>
      <c r="D17" s="26">
        <f>SUM(D9+D14+D15+D16)</f>
        <v>17165</v>
      </c>
      <c r="E17" s="26">
        <f>SUM(E9+E14+E15+E16)</f>
        <v>19761</v>
      </c>
      <c r="F17" s="26">
        <f>SUM(F9+F14+F15+F16)</f>
        <v>18461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9.5" customHeight="1">
      <c r="A18" s="11"/>
      <c r="B18" s="11"/>
      <c r="C18" s="11"/>
      <c r="D18" s="10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</row>
    <row r="19" spans="1:15" ht="19.5" customHeight="1">
      <c r="A19" s="339" t="s">
        <v>70</v>
      </c>
      <c r="B19" s="339"/>
      <c r="C19" s="339"/>
      <c r="D19" s="41">
        <v>2022</v>
      </c>
      <c r="E19" s="41">
        <v>2023</v>
      </c>
      <c r="F19" s="41">
        <v>2023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9.5" customHeight="1">
      <c r="A20" s="340" t="s">
        <v>71</v>
      </c>
      <c r="B20" s="340"/>
      <c r="C20" s="340"/>
      <c r="D20" s="24">
        <f>SUM('1-podrobný rozpis Nábřežní'!E11)</f>
        <v>17165</v>
      </c>
      <c r="E20" s="24">
        <f>SUM('1-podrobný rozpis Nábřežní'!F11)</f>
        <v>19761</v>
      </c>
      <c r="F20" s="24">
        <f>SUM(F17)</f>
        <v>18461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9.5" customHeight="1">
      <c r="A21" s="9" t="s">
        <v>65</v>
      </c>
      <c r="B21" s="337" t="s">
        <v>72</v>
      </c>
      <c r="C21" s="338"/>
      <c r="D21" s="15">
        <f>SUM('1-podrobný rozpis Nábřežní'!E19+'1-podrobný rozpis Nábřežní'!E22+'1-podrobný rozpis Nábřežní'!E24-170)</f>
        <v>11721</v>
      </c>
      <c r="E21" s="15">
        <f>SUM('1-podrobný rozpis Nábřežní'!F19+'1-podrobný rozpis Nábřežní'!F22+'1-podrobný rozpis Nábřežní'!F24)</f>
        <v>11880</v>
      </c>
      <c r="F21" s="15">
        <f>SUM('1-podrobný rozpis Nábřežní'!G19+'1-podrobný rozpis Nábřežní'!G22+'1-podrobný rozpis Nábřežní'!G24)</f>
        <v>11880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9.5" customHeight="1">
      <c r="A22" s="341" t="s">
        <v>73</v>
      </c>
      <c r="B22" s="341"/>
      <c r="C22" s="341"/>
      <c r="D22" s="26">
        <f>SUM(D20)</f>
        <v>17165</v>
      </c>
      <c r="E22" s="26">
        <f>SUM(E20)</f>
        <v>19761</v>
      </c>
      <c r="F22" s="26">
        <f>SUM(F20)</f>
        <v>18461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9.5" customHeight="1">
      <c r="A24" s="361" t="s">
        <v>149</v>
      </c>
      <c r="B24" s="361"/>
      <c r="C24" s="361"/>
      <c r="D24" s="362" t="s">
        <v>150</v>
      </c>
      <c r="E24" s="362"/>
      <c r="F24" s="362"/>
      <c r="G24" s="260"/>
      <c r="H24" s="7"/>
      <c r="I24" s="7"/>
      <c r="J24" s="7"/>
      <c r="K24" s="7"/>
      <c r="L24" s="7"/>
      <c r="M24" s="7"/>
      <c r="N24" s="7"/>
      <c r="O24" s="7"/>
    </row>
    <row r="25" spans="1:15" ht="19.5" customHeight="1">
      <c r="A25" s="363"/>
      <c r="B25" s="363"/>
      <c r="C25" s="363"/>
      <c r="D25" s="363"/>
      <c r="E25" s="363"/>
      <c r="F25" s="363"/>
      <c r="G25" s="260"/>
      <c r="H25" s="7"/>
      <c r="I25" s="7"/>
      <c r="J25" s="7"/>
      <c r="K25" s="7"/>
      <c r="L25" s="7"/>
      <c r="M25" s="7"/>
      <c r="N25" s="7"/>
      <c r="O25" s="7"/>
    </row>
    <row r="26" spans="1:15" ht="19.5" customHeight="1">
      <c r="A26" s="363"/>
      <c r="B26" s="363"/>
      <c r="C26" s="363"/>
      <c r="D26" s="363"/>
      <c r="E26" s="363"/>
      <c r="F26" s="363"/>
      <c r="G26" s="261"/>
      <c r="H26" s="7"/>
      <c r="I26" s="7"/>
      <c r="J26" s="7"/>
      <c r="K26" s="7"/>
      <c r="L26" s="7"/>
      <c r="M26" s="7"/>
      <c r="N26" s="7"/>
      <c r="O26" s="7"/>
    </row>
    <row r="27" spans="1:15" ht="19.5" customHeight="1">
      <c r="A27" s="361"/>
      <c r="B27" s="364"/>
      <c r="C27" s="364"/>
      <c r="D27" s="365"/>
      <c r="E27" s="364"/>
      <c r="F27" s="364"/>
      <c r="G27" s="260"/>
      <c r="H27" s="7"/>
      <c r="I27" s="7"/>
      <c r="J27" s="7"/>
      <c r="K27" s="7"/>
      <c r="L27" s="7"/>
      <c r="M27" s="7"/>
      <c r="N27" s="7"/>
      <c r="O27" s="7"/>
    </row>
    <row r="28" spans="1:15" ht="19.5" customHeight="1">
      <c r="A28" s="361"/>
      <c r="B28" s="361"/>
      <c r="C28" s="361"/>
      <c r="D28" s="361"/>
      <c r="E28" s="361"/>
      <c r="F28" s="361"/>
      <c r="G28" s="260"/>
      <c r="H28" s="7"/>
      <c r="I28" s="7"/>
      <c r="J28" s="7"/>
      <c r="K28" s="7"/>
      <c r="L28" s="7"/>
      <c r="M28" s="7"/>
      <c r="N28" s="7"/>
      <c r="O28" s="7"/>
    </row>
    <row r="29" spans="1:15" ht="19.5" customHeight="1">
      <c r="A29" s="366" t="s">
        <v>151</v>
      </c>
      <c r="B29" s="366"/>
      <c r="C29" s="366"/>
      <c r="D29" s="361"/>
      <c r="E29" s="361"/>
      <c r="F29" s="361"/>
      <c r="G29" s="260"/>
      <c r="H29" s="7"/>
      <c r="I29" s="7"/>
      <c r="J29" s="7"/>
      <c r="K29" s="7"/>
      <c r="L29" s="7"/>
      <c r="M29" s="7"/>
      <c r="N29" s="7"/>
      <c r="O29" s="7"/>
    </row>
    <row r="30" spans="1:15" ht="19.5" customHeight="1">
      <c r="A30" s="361"/>
      <c r="B30" s="361"/>
      <c r="C30" s="361"/>
      <c r="D30" s="361"/>
      <c r="E30" s="361"/>
      <c r="F30" s="361"/>
      <c r="G30" s="7"/>
      <c r="H30" s="7"/>
      <c r="I30" s="7"/>
      <c r="J30" s="7"/>
      <c r="K30" s="7"/>
      <c r="L30" s="7"/>
      <c r="M30" s="7"/>
      <c r="N30" s="7"/>
      <c r="O30" s="7"/>
    </row>
    <row r="31" spans="1:15" ht="19.5" customHeight="1">
      <c r="A31" s="361" t="s">
        <v>74</v>
      </c>
      <c r="B31" s="361"/>
      <c r="C31" s="361"/>
      <c r="D31" s="361"/>
      <c r="E31" s="361"/>
      <c r="F31" s="361"/>
      <c r="G31" s="7"/>
      <c r="H31" s="7"/>
      <c r="I31" s="7"/>
      <c r="J31" s="7"/>
      <c r="K31" s="7"/>
      <c r="L31" s="7"/>
      <c r="M31" s="7"/>
      <c r="N31" s="7"/>
      <c r="O31" s="7"/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23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8" ht="30" customHeight="1">
      <c r="A34" s="342"/>
      <c r="B34" s="342"/>
      <c r="C34" s="342"/>
      <c r="D34" s="342"/>
      <c r="E34" s="342"/>
      <c r="F34" s="342"/>
      <c r="G34" s="13"/>
      <c r="H34" s="13"/>
    </row>
    <row r="35" spans="1:8" ht="12.75" customHeight="1" hidden="1">
      <c r="A35" s="13"/>
      <c r="B35" s="13"/>
      <c r="C35" s="13"/>
      <c r="D35" s="13"/>
      <c r="E35" s="13"/>
      <c r="F35" s="13"/>
      <c r="G35" s="13"/>
      <c r="H35" s="13"/>
    </row>
  </sheetData>
  <sheetProtection/>
  <mergeCells count="22">
    <mergeCell ref="A1:F1"/>
    <mergeCell ref="A2:F2"/>
    <mergeCell ref="A3:F3"/>
    <mergeCell ref="A4:F4"/>
    <mergeCell ref="D24:F24"/>
    <mergeCell ref="A29:C29"/>
    <mergeCell ref="A7:C7"/>
    <mergeCell ref="B11:C11"/>
    <mergeCell ref="A15:C15"/>
    <mergeCell ref="A16:C16"/>
    <mergeCell ref="A17:C17"/>
    <mergeCell ref="A9:C9"/>
    <mergeCell ref="A8:C8"/>
    <mergeCell ref="B10:C10"/>
    <mergeCell ref="A14:C14"/>
    <mergeCell ref="B12:C12"/>
    <mergeCell ref="A34:F34"/>
    <mergeCell ref="A19:C19"/>
    <mergeCell ref="A20:C20"/>
    <mergeCell ref="B21:C21"/>
    <mergeCell ref="A22:C22"/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5">
      <selection activeCell="A24" sqref="A24:F31"/>
    </sheetView>
  </sheetViews>
  <sheetFormatPr defaultColWidth="9.00390625" defaultRowHeight="12.75"/>
  <cols>
    <col min="1" max="1" width="10.75390625" style="0" customWidth="1"/>
    <col min="2" max="3" width="10.625" style="0" customWidth="1"/>
    <col min="4" max="6" width="13.75390625" style="0" customWidth="1"/>
  </cols>
  <sheetData>
    <row r="1" spans="1:15" ht="19.5" customHeight="1">
      <c r="A1" s="351" t="s">
        <v>146</v>
      </c>
      <c r="B1" s="351"/>
      <c r="C1" s="351"/>
      <c r="D1" s="351"/>
      <c r="E1" s="351"/>
      <c r="F1" s="351"/>
      <c r="G1" s="7"/>
      <c r="H1" s="7"/>
      <c r="I1" s="7"/>
      <c r="J1" s="7"/>
      <c r="K1" s="7"/>
      <c r="L1" s="7"/>
      <c r="M1" s="7"/>
      <c r="N1" s="7"/>
      <c r="O1" s="7"/>
    </row>
    <row r="2" spans="1:15" ht="19.5" customHeight="1">
      <c r="A2" s="352" t="s">
        <v>147</v>
      </c>
      <c r="B2" s="352"/>
      <c r="C2" s="352"/>
      <c r="D2" s="352"/>
      <c r="E2" s="352"/>
      <c r="F2" s="352"/>
      <c r="G2" s="7"/>
      <c r="H2" s="7"/>
      <c r="I2" s="7"/>
      <c r="J2" s="7"/>
      <c r="K2" s="7"/>
      <c r="L2" s="7"/>
      <c r="M2" s="7"/>
      <c r="N2" s="7"/>
      <c r="O2" s="7"/>
    </row>
    <row r="3" spans="1:15" ht="19.5" customHeight="1">
      <c r="A3" s="353" t="s">
        <v>90</v>
      </c>
      <c r="B3" s="354"/>
      <c r="C3" s="354"/>
      <c r="D3" s="354"/>
      <c r="E3" s="354"/>
      <c r="F3" s="355"/>
      <c r="G3" s="7"/>
      <c r="H3" s="7"/>
      <c r="I3" s="7"/>
      <c r="J3" s="7"/>
      <c r="K3" s="7"/>
      <c r="L3" s="7"/>
      <c r="M3" s="7"/>
      <c r="N3" s="7"/>
      <c r="O3" s="7"/>
    </row>
    <row r="4" spans="1:15" ht="19.5" customHeight="1">
      <c r="A4" s="356" t="s">
        <v>91</v>
      </c>
      <c r="B4" s="357"/>
      <c r="C4" s="357"/>
      <c r="D4" s="357"/>
      <c r="E4" s="357"/>
      <c r="F4" s="358"/>
      <c r="G4" s="8"/>
      <c r="H4" s="7"/>
      <c r="I4" s="7"/>
      <c r="J4" s="7"/>
      <c r="K4" s="7"/>
      <c r="L4" s="7"/>
      <c r="M4" s="7"/>
      <c r="N4" s="7"/>
      <c r="O4" s="7"/>
    </row>
    <row r="5" spans="1:15" ht="19.5" customHeight="1">
      <c r="A5" s="7"/>
      <c r="B5" s="7"/>
      <c r="C5" s="8"/>
      <c r="D5" s="8"/>
      <c r="E5" s="8"/>
      <c r="F5" s="8"/>
      <c r="G5" s="42"/>
      <c r="H5" s="7"/>
      <c r="I5" s="7"/>
      <c r="J5" s="7"/>
      <c r="K5" s="7"/>
      <c r="L5" s="7"/>
      <c r="M5" s="7"/>
      <c r="N5" s="7"/>
      <c r="O5" s="7"/>
    </row>
    <row r="6" spans="1:15" ht="19.5" customHeight="1">
      <c r="A6" s="7" t="s">
        <v>92</v>
      </c>
      <c r="B6" s="8" t="s">
        <v>101</v>
      </c>
      <c r="C6" s="8"/>
      <c r="D6" s="8"/>
      <c r="E6" s="8"/>
      <c r="F6" s="360" t="s">
        <v>148</v>
      </c>
      <c r="G6" s="7"/>
      <c r="H6" s="7"/>
      <c r="I6" s="7"/>
      <c r="J6" s="7"/>
      <c r="K6" s="7"/>
      <c r="L6" s="7"/>
      <c r="M6" s="7"/>
      <c r="N6" s="7"/>
      <c r="O6" s="7"/>
    </row>
    <row r="7" spans="1:15" ht="25.5" customHeight="1">
      <c r="A7" s="344" t="s">
        <v>108</v>
      </c>
      <c r="B7" s="345"/>
      <c r="C7" s="346"/>
      <c r="D7" s="40" t="s">
        <v>105</v>
      </c>
      <c r="E7" s="40" t="s">
        <v>106</v>
      </c>
      <c r="F7" s="40" t="s">
        <v>107</v>
      </c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347" t="s">
        <v>61</v>
      </c>
      <c r="B8" s="347"/>
      <c r="C8" s="347"/>
      <c r="D8" s="41">
        <v>2022</v>
      </c>
      <c r="E8" s="41">
        <v>2023</v>
      </c>
      <c r="F8" s="41">
        <v>2023</v>
      </c>
      <c r="G8" s="7"/>
      <c r="H8" s="7"/>
      <c r="I8" s="7"/>
      <c r="J8" s="7"/>
      <c r="K8" s="7"/>
      <c r="L8" s="7"/>
      <c r="M8" s="7"/>
      <c r="N8" s="7"/>
      <c r="O8" s="7"/>
    </row>
    <row r="9" spans="1:15" ht="19.5" customHeight="1">
      <c r="A9" s="340" t="s">
        <v>66</v>
      </c>
      <c r="B9" s="340"/>
      <c r="C9" s="340"/>
      <c r="D9" s="24">
        <f>SUM(D10:D13)</f>
        <v>2724</v>
      </c>
      <c r="E9" s="24">
        <f>SUM(E10:E13)</f>
        <v>4546</v>
      </c>
      <c r="F9" s="24">
        <f>SUM(F10:F13)</f>
        <v>3923</v>
      </c>
      <c r="G9" s="7"/>
      <c r="H9" s="7"/>
      <c r="I9" s="7"/>
      <c r="J9" s="7"/>
      <c r="K9" s="14"/>
      <c r="L9" s="7"/>
      <c r="M9" s="7"/>
      <c r="N9" s="7"/>
      <c r="O9" s="7"/>
    </row>
    <row r="10" spans="1:15" ht="19.5" customHeight="1">
      <c r="A10" s="9" t="s">
        <v>65</v>
      </c>
      <c r="B10" s="337" t="s">
        <v>67</v>
      </c>
      <c r="C10" s="338"/>
      <c r="D10" s="15">
        <f>SUM('1-podrobný rozpis B.Němcové'!E41)</f>
        <v>1475</v>
      </c>
      <c r="E10" s="22">
        <f>SUM('1-podrobný rozpis B.Němcové'!F41)</f>
        <v>3280</v>
      </c>
      <c r="F10" s="22">
        <f>SUM('1-podrobný rozpis B.Němcové'!G41)</f>
        <v>2707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19.5" customHeight="1">
      <c r="A11" s="12"/>
      <c r="B11" s="337" t="s">
        <v>68</v>
      </c>
      <c r="C11" s="338"/>
      <c r="D11" s="15">
        <f>SUM('1-podrobný rozpis B.Němcové'!E42)</f>
        <v>499</v>
      </c>
      <c r="E11" s="22">
        <f>SUM('1-podrobný rozpis B.Němcové'!F42)</f>
        <v>616</v>
      </c>
      <c r="F11" s="22">
        <f>SUM('1-podrobný rozpis B.Němcové'!G42)</f>
        <v>616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9.5" customHeight="1">
      <c r="A12" s="166"/>
      <c r="B12" s="337" t="s">
        <v>69</v>
      </c>
      <c r="C12" s="338"/>
      <c r="D12" s="15">
        <f>SUM('1-podrobný rozpis B.Němcové'!E43)</f>
        <v>750</v>
      </c>
      <c r="E12" s="22">
        <f>SUM('1-podrobný rozpis B.Němcové'!F43)</f>
        <v>650</v>
      </c>
      <c r="F12" s="22">
        <f>SUM('1-podrobný rozpis B.Němcové'!G43)</f>
        <v>600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19.5" customHeight="1">
      <c r="A13" s="166"/>
      <c r="B13" s="348" t="s">
        <v>122</v>
      </c>
      <c r="C13" s="349"/>
      <c r="D13" s="167">
        <f>SUM('1-podrobný rozpis B.Němcové'!E44)</f>
        <v>0</v>
      </c>
      <c r="E13" s="168">
        <f>SUM('1-podrobný rozpis B.Němcové'!F44)</f>
        <v>0</v>
      </c>
      <c r="F13" s="168">
        <f>SUM('1-podrobný rozpis B.Němcové'!G44)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9.5" customHeight="1">
      <c r="A14" s="343" t="s">
        <v>62</v>
      </c>
      <c r="B14" s="343"/>
      <c r="C14" s="343"/>
      <c r="D14" s="25">
        <f>SUM('1-podrobný rozpis B.Němcové'!E45)</f>
        <v>10265</v>
      </c>
      <c r="E14" s="25">
        <f>SUM('1-podrobný rozpis B.Němcové'!F45)</f>
        <v>10265</v>
      </c>
      <c r="F14" s="25">
        <f>SUM('1-podrobný rozpis B.Němcové'!G45)</f>
        <v>10265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9.5" customHeight="1">
      <c r="A15" s="343" t="s">
        <v>63</v>
      </c>
      <c r="B15" s="343"/>
      <c r="C15" s="343"/>
      <c r="D15" s="25">
        <f>SUM(' 1- podrobný rozpis Průchodní'!E47+' 1- podrobný rozpis Průchodní'!E48)</f>
        <v>0</v>
      </c>
      <c r="E15" s="25">
        <f>SUM(' 1- podrobný rozpis Průchodní'!F47+' 1- podrobný rozpis Průchodní'!F48)</f>
        <v>0</v>
      </c>
      <c r="F15" s="25">
        <f>SUM(' 1- podrobný rozpis Průchodní'!G47+' 1- podrobný rozpis Průchodní'!G48)</f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9.5" customHeight="1">
      <c r="A16" s="343" t="s">
        <v>64</v>
      </c>
      <c r="B16" s="343"/>
      <c r="C16" s="343"/>
      <c r="D16" s="25">
        <f>SUM('1-podrobný rozpis B.Němcové'!E35+'1-podrobný rozpis B.Němcové'!E37)</f>
        <v>310</v>
      </c>
      <c r="E16" s="25">
        <f>SUM('1-podrobný rozpis B.Němcové'!F35+'1-podrobný rozpis B.Němcové'!F37+'1-podrobný rozpis B.Němcové'!F36)</f>
        <v>300</v>
      </c>
      <c r="F16" s="25">
        <f>SUM('1-podrobný rozpis B.Němcové'!G35+'1-podrobný rozpis B.Němcové'!G37)</f>
        <v>300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9.5" customHeight="1">
      <c r="A17" s="350" t="s">
        <v>73</v>
      </c>
      <c r="B17" s="350"/>
      <c r="C17" s="350"/>
      <c r="D17" s="237">
        <f>SUM(D9+D14+D15+D16)</f>
        <v>13299</v>
      </c>
      <c r="E17" s="237">
        <f>SUM(E9+E14+E15+E16)</f>
        <v>15111</v>
      </c>
      <c r="F17" s="237">
        <f>SUM(F20)</f>
        <v>14588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9.5" customHeight="1">
      <c r="A18" s="11"/>
      <c r="B18" s="11"/>
      <c r="C18" s="11"/>
      <c r="D18" s="10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</row>
    <row r="19" spans="1:15" ht="19.5" customHeight="1">
      <c r="A19" s="347" t="s">
        <v>70</v>
      </c>
      <c r="B19" s="347"/>
      <c r="C19" s="347"/>
      <c r="D19" s="41">
        <v>2022</v>
      </c>
      <c r="E19" s="41">
        <v>2023</v>
      </c>
      <c r="F19" s="41">
        <v>2023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9.5" customHeight="1">
      <c r="A20" s="340" t="s">
        <v>71</v>
      </c>
      <c r="B20" s="340"/>
      <c r="C20" s="340"/>
      <c r="D20" s="24">
        <f>SUM('1-podrobný rozpis B.Němcové'!E11)</f>
        <v>13299</v>
      </c>
      <c r="E20" s="24">
        <f>SUM('1-podrobný rozpis B.Němcové'!F11)</f>
        <v>15211</v>
      </c>
      <c r="F20" s="24">
        <f>SUM('1-podrobný rozpis B.Němcové'!G11)</f>
        <v>14588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9.5" customHeight="1">
      <c r="A21" s="9" t="s">
        <v>65</v>
      </c>
      <c r="B21" s="337" t="s">
        <v>72</v>
      </c>
      <c r="C21" s="338"/>
      <c r="D21" s="15">
        <f>SUM('1-podrobný rozpis B.Němcové'!E19+'1-podrobný rozpis B.Němcové'!E22+'1-podrobný rozpis B.Němcové'!E24-120)</f>
        <v>10194</v>
      </c>
      <c r="E21" s="15">
        <f>' 1- podrobný rozpis Průchodní'!F19+' 1- podrobný rozpis Průchodní'!F22+' 1- podrobný rozpis Průchodní'!F24</f>
        <v>10897</v>
      </c>
      <c r="F21" s="15">
        <f>SUM('1-podrobný rozpis B.Němcové'!G19+'1-podrobný rozpis B.Němcové'!G22+'1-podrobný rozpis B.Němcové'!G24)</f>
        <v>10306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9.5" customHeight="1">
      <c r="A22" s="368" t="s">
        <v>73</v>
      </c>
      <c r="B22" s="368"/>
      <c r="C22" s="368"/>
      <c r="D22" s="369">
        <f>SUM(D20)</f>
        <v>13299</v>
      </c>
      <c r="E22" s="369">
        <f>SUM(E20)</f>
        <v>15211</v>
      </c>
      <c r="F22" s="369">
        <f>SUM(F20)</f>
        <v>14588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9.5" customHeight="1">
      <c r="A23" s="370"/>
      <c r="B23" s="370"/>
      <c r="C23" s="370"/>
      <c r="D23" s="371"/>
      <c r="E23" s="371"/>
      <c r="F23" s="371"/>
      <c r="G23" s="7"/>
      <c r="H23" s="7"/>
      <c r="I23" s="7"/>
      <c r="J23" s="7"/>
      <c r="K23" s="7"/>
      <c r="L23" s="7"/>
      <c r="M23" s="7"/>
      <c r="N23" s="7"/>
      <c r="O23" s="7"/>
    </row>
    <row r="24" spans="1:15" ht="19.5" customHeight="1">
      <c r="A24" s="361" t="s">
        <v>149</v>
      </c>
      <c r="B24" s="361"/>
      <c r="C24" s="361"/>
      <c r="D24" s="362" t="s">
        <v>150</v>
      </c>
      <c r="E24" s="362"/>
      <c r="F24" s="362"/>
      <c r="G24" s="260"/>
      <c r="H24" s="7"/>
      <c r="I24" s="7"/>
      <c r="J24" s="7"/>
      <c r="K24" s="7"/>
      <c r="L24" s="7"/>
      <c r="M24" s="7"/>
      <c r="N24" s="7"/>
      <c r="O24" s="7"/>
    </row>
    <row r="25" spans="1:15" ht="19.5" customHeight="1">
      <c r="A25" s="363"/>
      <c r="B25" s="363"/>
      <c r="C25" s="363"/>
      <c r="D25" s="363"/>
      <c r="E25" s="363"/>
      <c r="F25" s="363"/>
      <c r="G25" s="260"/>
      <c r="H25" s="7"/>
      <c r="I25" s="7"/>
      <c r="J25" s="7"/>
      <c r="K25" s="7"/>
      <c r="L25" s="7"/>
      <c r="M25" s="7"/>
      <c r="N25" s="7"/>
      <c r="O25" s="7"/>
    </row>
    <row r="26" spans="1:15" ht="19.5" customHeight="1">
      <c r="A26" s="363"/>
      <c r="B26" s="363"/>
      <c r="C26" s="363"/>
      <c r="D26" s="363"/>
      <c r="E26" s="363"/>
      <c r="F26" s="363"/>
      <c r="G26" s="261"/>
      <c r="H26" s="7"/>
      <c r="I26" s="7"/>
      <c r="J26" s="7"/>
      <c r="K26" s="7"/>
      <c r="L26" s="7"/>
      <c r="M26" s="7"/>
      <c r="N26" s="7"/>
      <c r="O26" s="7"/>
    </row>
    <row r="27" spans="1:15" ht="19.5" customHeight="1">
      <c r="A27" s="361"/>
      <c r="B27" s="364"/>
      <c r="C27" s="364"/>
      <c r="D27" s="365"/>
      <c r="E27" s="364"/>
      <c r="F27" s="364"/>
      <c r="G27" s="260"/>
      <c r="H27" s="7"/>
      <c r="I27" s="7"/>
      <c r="J27" s="7"/>
      <c r="K27" s="7"/>
      <c r="L27" s="7"/>
      <c r="M27" s="7"/>
      <c r="N27" s="7"/>
      <c r="O27" s="7"/>
    </row>
    <row r="28" spans="1:15" ht="19.5" customHeight="1">
      <c r="A28" s="361"/>
      <c r="B28" s="361"/>
      <c r="C28" s="361"/>
      <c r="D28" s="361"/>
      <c r="E28" s="361"/>
      <c r="F28" s="361"/>
      <c r="G28" s="260"/>
      <c r="H28" s="7"/>
      <c r="I28" s="7"/>
      <c r="J28" s="7"/>
      <c r="K28" s="7"/>
      <c r="L28" s="7"/>
      <c r="M28" s="7"/>
      <c r="N28" s="7"/>
      <c r="O28" s="7"/>
    </row>
    <row r="29" spans="1:15" ht="19.5" customHeight="1">
      <c r="A29" s="366" t="s">
        <v>151</v>
      </c>
      <c r="B29" s="366"/>
      <c r="C29" s="366"/>
      <c r="D29" s="361"/>
      <c r="E29" s="361"/>
      <c r="F29" s="361"/>
      <c r="G29" s="260"/>
      <c r="H29" s="7"/>
      <c r="I29" s="7"/>
      <c r="J29" s="7"/>
      <c r="K29" s="7"/>
      <c r="L29" s="7"/>
      <c r="M29" s="7"/>
      <c r="N29" s="7"/>
      <c r="O29" s="7"/>
    </row>
    <row r="30" spans="1:15" ht="19.5" customHeight="1">
      <c r="A30" s="361"/>
      <c r="B30" s="361"/>
      <c r="C30" s="361"/>
      <c r="D30" s="361"/>
      <c r="E30" s="361"/>
      <c r="F30" s="361"/>
      <c r="G30" s="7"/>
      <c r="H30" s="7"/>
      <c r="I30" s="7"/>
      <c r="J30" s="7"/>
      <c r="K30" s="7"/>
      <c r="L30" s="7"/>
      <c r="M30" s="7"/>
      <c r="N30" s="7"/>
      <c r="O30" s="7"/>
    </row>
    <row r="31" spans="1:15" ht="19.5" customHeight="1">
      <c r="A31" s="361" t="s">
        <v>74</v>
      </c>
      <c r="B31" s="361"/>
      <c r="C31" s="361"/>
      <c r="D31" s="361"/>
      <c r="E31" s="361"/>
      <c r="F31" s="361"/>
      <c r="G31" s="7"/>
      <c r="H31" s="7"/>
      <c r="I31" s="7"/>
      <c r="J31" s="7"/>
      <c r="K31" s="7"/>
      <c r="L31" s="7"/>
      <c r="M31" s="7"/>
      <c r="N31" s="7"/>
      <c r="O31" s="7"/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23"/>
      <c r="J32" s="7"/>
      <c r="K32" s="7"/>
      <c r="L32" s="7"/>
      <c r="M32" s="7"/>
      <c r="N32" s="7"/>
      <c r="O32" s="7"/>
    </row>
    <row r="33" spans="1:15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8" ht="30" customHeight="1">
      <c r="A34" s="7"/>
      <c r="B34" s="7"/>
      <c r="C34" s="7"/>
      <c r="D34" s="7"/>
      <c r="E34" s="7"/>
      <c r="F34" s="7"/>
      <c r="G34" s="13"/>
      <c r="H34" s="13"/>
    </row>
    <row r="35" spans="1:8" ht="12.75" customHeight="1" hidden="1">
      <c r="A35" s="342"/>
      <c r="B35" s="342"/>
      <c r="C35" s="342"/>
      <c r="D35" s="342"/>
      <c r="E35" s="342"/>
      <c r="F35" s="342"/>
      <c r="G35" s="13"/>
      <c r="H35" s="13"/>
    </row>
    <row r="36" spans="1:6" ht="12.75">
      <c r="A36" s="13"/>
      <c r="B36" s="13"/>
      <c r="C36" s="13"/>
      <c r="D36" s="13"/>
      <c r="E36" s="13"/>
      <c r="F36" s="13"/>
    </row>
  </sheetData>
  <sheetProtection/>
  <mergeCells count="22">
    <mergeCell ref="A1:F1"/>
    <mergeCell ref="A2:F2"/>
    <mergeCell ref="A3:F3"/>
    <mergeCell ref="A4:F4"/>
    <mergeCell ref="D24:F24"/>
    <mergeCell ref="A29:C29"/>
    <mergeCell ref="A7:C7"/>
    <mergeCell ref="B11:C11"/>
    <mergeCell ref="A15:C15"/>
    <mergeCell ref="A16:C16"/>
    <mergeCell ref="A17:C17"/>
    <mergeCell ref="A9:C9"/>
    <mergeCell ref="A8:C8"/>
    <mergeCell ref="B10:C10"/>
    <mergeCell ref="A14:C14"/>
    <mergeCell ref="B12:C12"/>
    <mergeCell ref="A35:F35"/>
    <mergeCell ref="A19:C19"/>
    <mergeCell ref="A20:C20"/>
    <mergeCell ref="B21:C21"/>
    <mergeCell ref="A22:C22"/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8">
      <selection activeCell="A24" sqref="A24:F31"/>
    </sheetView>
  </sheetViews>
  <sheetFormatPr defaultColWidth="9.00390625" defaultRowHeight="12.75"/>
  <cols>
    <col min="1" max="1" width="9.875" style="0" customWidth="1"/>
    <col min="2" max="3" width="10.625" style="0" customWidth="1"/>
    <col min="4" max="6" width="13.75390625" style="0" customWidth="1"/>
  </cols>
  <sheetData>
    <row r="1" spans="1:6" ht="19.5" customHeight="1">
      <c r="A1" s="351" t="s">
        <v>146</v>
      </c>
      <c r="B1" s="351"/>
      <c r="C1" s="351"/>
      <c r="D1" s="351"/>
      <c r="E1" s="351"/>
      <c r="F1" s="351"/>
    </row>
    <row r="2" spans="1:6" ht="19.5" customHeight="1">
      <c r="A2" s="352" t="s">
        <v>147</v>
      </c>
      <c r="B2" s="352"/>
      <c r="C2" s="352"/>
      <c r="D2" s="352"/>
      <c r="E2" s="352"/>
      <c r="F2" s="352"/>
    </row>
    <row r="3" spans="1:6" ht="19.5" customHeight="1">
      <c r="A3" s="353" t="s">
        <v>90</v>
      </c>
      <c r="B3" s="354"/>
      <c r="C3" s="354"/>
      <c r="D3" s="354"/>
      <c r="E3" s="354"/>
      <c r="F3" s="355"/>
    </row>
    <row r="4" spans="1:15" ht="19.5" customHeight="1">
      <c r="A4" s="356" t="s">
        <v>91</v>
      </c>
      <c r="B4" s="357"/>
      <c r="C4" s="357"/>
      <c r="D4" s="357"/>
      <c r="E4" s="357"/>
      <c r="F4" s="358"/>
      <c r="G4" s="7"/>
      <c r="H4" s="7"/>
      <c r="I4" s="7"/>
      <c r="J4" s="7"/>
      <c r="K4" s="7"/>
      <c r="L4" s="7"/>
      <c r="M4" s="7"/>
      <c r="N4" s="7"/>
      <c r="O4" s="7"/>
    </row>
    <row r="5" spans="1:15" ht="19.5" customHeight="1">
      <c r="A5" s="7"/>
      <c r="B5" s="7"/>
      <c r="C5" s="8"/>
      <c r="D5" s="8"/>
      <c r="E5" s="8"/>
      <c r="F5" s="8"/>
      <c r="G5" s="8"/>
      <c r="H5" s="7"/>
      <c r="I5" s="7"/>
      <c r="J5" s="7"/>
      <c r="K5" s="7"/>
      <c r="L5" s="7"/>
      <c r="M5" s="7"/>
      <c r="N5" s="7"/>
      <c r="O5" s="7"/>
    </row>
    <row r="6" spans="1:15" ht="19.5" customHeight="1">
      <c r="A6" s="7" t="s">
        <v>92</v>
      </c>
      <c r="B6" s="8" t="s">
        <v>102</v>
      </c>
      <c r="C6" s="8"/>
      <c r="D6" s="8"/>
      <c r="E6" s="8"/>
      <c r="F6" s="360" t="s">
        <v>148</v>
      </c>
      <c r="G6" s="42"/>
      <c r="H6" s="7"/>
      <c r="I6" s="7"/>
      <c r="J6" s="7"/>
      <c r="K6" s="7"/>
      <c r="L6" s="7"/>
      <c r="M6" s="7"/>
      <c r="N6" s="7"/>
      <c r="O6" s="7"/>
    </row>
    <row r="7" spans="1:15" ht="27.75" customHeight="1">
      <c r="A7" s="344" t="s">
        <v>108</v>
      </c>
      <c r="B7" s="345"/>
      <c r="C7" s="346"/>
      <c r="D7" s="44" t="s">
        <v>105</v>
      </c>
      <c r="E7" s="45" t="s">
        <v>106</v>
      </c>
      <c r="F7" s="44" t="s">
        <v>107</v>
      </c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347" t="s">
        <v>61</v>
      </c>
      <c r="B8" s="347"/>
      <c r="C8" s="347"/>
      <c r="D8" s="41">
        <v>2022</v>
      </c>
      <c r="E8" s="41">
        <v>2023</v>
      </c>
      <c r="F8" s="41">
        <v>2023</v>
      </c>
      <c r="G8" s="7"/>
      <c r="H8" s="7"/>
      <c r="I8" s="7"/>
      <c r="J8" s="7"/>
      <c r="K8" s="7"/>
      <c r="L8" s="7"/>
      <c r="M8" s="7"/>
      <c r="N8" s="7"/>
      <c r="O8" s="7"/>
    </row>
    <row r="9" spans="1:15" ht="19.5" customHeight="1">
      <c r="A9" s="340" t="s">
        <v>66</v>
      </c>
      <c r="B9" s="340"/>
      <c r="C9" s="340"/>
      <c r="D9" s="24">
        <f>SUM(D10:D13)</f>
        <v>1430</v>
      </c>
      <c r="E9" s="24">
        <f>SUM(E10:E13)</f>
        <v>1540</v>
      </c>
      <c r="F9" s="24">
        <f>SUM(F10:F13)</f>
        <v>1540</v>
      </c>
      <c r="G9" s="7"/>
      <c r="H9" s="7"/>
      <c r="I9" s="7"/>
      <c r="J9" s="7"/>
      <c r="K9" s="7"/>
      <c r="L9" s="7"/>
      <c r="M9" s="7"/>
      <c r="N9" s="7"/>
      <c r="O9" s="7"/>
    </row>
    <row r="10" spans="1:15" ht="19.5" customHeight="1">
      <c r="A10" s="9" t="s">
        <v>65</v>
      </c>
      <c r="B10" s="337" t="s">
        <v>67</v>
      </c>
      <c r="C10" s="338"/>
      <c r="D10" s="15">
        <f>SUM('1 podrobný rozpis ŠJ'!E41)</f>
        <v>1180</v>
      </c>
      <c r="E10" s="22">
        <f>SUM('1 podrobný rozpis ŠJ'!F41)</f>
        <v>1480</v>
      </c>
      <c r="F10" s="22">
        <f>SUM('1 podrobný rozpis ŠJ'!G41)</f>
        <v>1480</v>
      </c>
      <c r="G10" s="7"/>
      <c r="H10" s="7"/>
      <c r="I10" s="7"/>
      <c r="J10" s="7"/>
      <c r="K10" s="14"/>
      <c r="L10" s="7"/>
      <c r="M10" s="7"/>
      <c r="N10" s="7"/>
      <c r="O10" s="7"/>
    </row>
    <row r="11" spans="1:15" ht="19.5" customHeight="1">
      <c r="A11" s="12"/>
      <c r="B11" s="337" t="s">
        <v>68</v>
      </c>
      <c r="C11" s="338"/>
      <c r="D11" s="15">
        <f>SUM('1 podrobný rozpis ŠJ'!E42)</f>
        <v>0</v>
      </c>
      <c r="E11" s="22">
        <f>SUM('1 podrobný rozpis ŠJ'!F42)</f>
        <v>0</v>
      </c>
      <c r="F11" s="22">
        <f>SUM('1 podrobný rozpis ŠJ'!G42)</f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9.5" customHeight="1">
      <c r="A12" s="166"/>
      <c r="B12" s="337" t="s">
        <v>69</v>
      </c>
      <c r="C12" s="338"/>
      <c r="D12" s="15">
        <f>SUM('1 podrobný rozpis ŠJ'!E43)</f>
        <v>250</v>
      </c>
      <c r="E12" s="22">
        <f>SUM('1 podrobný rozpis ŠJ'!F43)</f>
        <v>60</v>
      </c>
      <c r="F12" s="22">
        <f>SUM('1 podrobný rozpis ŠJ'!G43)</f>
        <v>60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19.5" customHeight="1">
      <c r="A13" s="166"/>
      <c r="B13" s="348" t="s">
        <v>122</v>
      </c>
      <c r="C13" s="349"/>
      <c r="D13" s="167">
        <f>SUM('1 podrobný rozpis ŠJ'!E44)</f>
        <v>0</v>
      </c>
      <c r="E13" s="168">
        <f>SUM('1 podrobný rozpis ŠJ'!F44)</f>
        <v>0</v>
      </c>
      <c r="F13" s="168">
        <f>SUM('1 podrobný rozpis ŠJ'!G44)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9.5" customHeight="1">
      <c r="A14" s="343" t="s">
        <v>62</v>
      </c>
      <c r="B14" s="343"/>
      <c r="C14" s="343"/>
      <c r="D14" s="25">
        <f>SUM('1 podrobný rozpis ŠJ'!E45)</f>
        <v>593</v>
      </c>
      <c r="E14" s="25">
        <f>SUM('1 podrobný rozpis ŠJ'!F45)</f>
        <v>593</v>
      </c>
      <c r="F14" s="25">
        <f>SUM('1 podrobný rozpis ŠJ'!G45)</f>
        <v>593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9.5" customHeight="1">
      <c r="A15" s="343" t="s">
        <v>63</v>
      </c>
      <c r="B15" s="343"/>
      <c r="C15" s="343"/>
      <c r="D15" s="25">
        <f>SUM(' 1- podrobný rozpis Průchodní'!E47+' 1- podrobný rozpis Průchodní'!E48)</f>
        <v>0</v>
      </c>
      <c r="E15" s="25">
        <f>SUM(' 1- podrobný rozpis Průchodní'!F47+' 1- podrobný rozpis Průchodní'!F48)</f>
        <v>0</v>
      </c>
      <c r="F15" s="25">
        <f>SUM(' 1- podrobný rozpis Průchodní'!G47+' 1- podrobný rozpis Průchodní'!G48)</f>
        <v>0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9.5" customHeight="1">
      <c r="A16" s="343" t="s">
        <v>64</v>
      </c>
      <c r="B16" s="343"/>
      <c r="C16" s="343"/>
      <c r="D16" s="25"/>
      <c r="E16" s="25"/>
      <c r="F16" s="25"/>
      <c r="G16" s="7"/>
      <c r="H16" s="7"/>
      <c r="I16" s="7"/>
      <c r="J16" s="7"/>
      <c r="K16" s="7"/>
      <c r="L16" s="7"/>
      <c r="M16" s="7"/>
      <c r="N16" s="7"/>
      <c r="O16" s="7"/>
    </row>
    <row r="17" spans="1:15" ht="19.5" customHeight="1">
      <c r="A17" s="350" t="s">
        <v>73</v>
      </c>
      <c r="B17" s="350"/>
      <c r="C17" s="350"/>
      <c r="D17" s="237">
        <f>SUM(D9+D14+D15+D16)</f>
        <v>2023</v>
      </c>
      <c r="E17" s="237">
        <f>SUM(E9+E14+E15+E16)</f>
        <v>2133</v>
      </c>
      <c r="F17" s="237">
        <f>SUM(F9+F14+F15+F16)</f>
        <v>2133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9.5" customHeight="1">
      <c r="A18" s="11"/>
      <c r="B18" s="11"/>
      <c r="C18" s="11"/>
      <c r="D18" s="10"/>
      <c r="E18" s="10"/>
      <c r="F18" s="10"/>
      <c r="G18" s="7"/>
      <c r="H18" s="7"/>
      <c r="I18" s="7"/>
      <c r="J18" s="7"/>
      <c r="K18" s="7"/>
      <c r="L18" s="7"/>
      <c r="M18" s="7"/>
      <c r="N18" s="7"/>
      <c r="O18" s="7"/>
    </row>
    <row r="19" spans="1:15" ht="19.5" customHeight="1">
      <c r="A19" s="347" t="s">
        <v>70</v>
      </c>
      <c r="B19" s="347"/>
      <c r="C19" s="347"/>
      <c r="D19" s="41">
        <v>2022</v>
      </c>
      <c r="E19" s="41">
        <v>2023</v>
      </c>
      <c r="F19" s="41">
        <v>2023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9.5" customHeight="1">
      <c r="A20" s="340" t="s">
        <v>71</v>
      </c>
      <c r="B20" s="340"/>
      <c r="C20" s="340"/>
      <c r="D20" s="24">
        <f>SUM('1 podrobný rozpis ŠJ'!E11)</f>
        <v>2023</v>
      </c>
      <c r="E20" s="24">
        <f>SUM('1 podrobný rozpis ŠJ'!F11)</f>
        <v>2133</v>
      </c>
      <c r="F20" s="24">
        <f>SUM(F17)</f>
        <v>2133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9.5" customHeight="1">
      <c r="A21" s="9" t="s">
        <v>65</v>
      </c>
      <c r="B21" s="337" t="s">
        <v>72</v>
      </c>
      <c r="C21" s="338"/>
      <c r="D21" s="15">
        <f>SUM('1 podrobný rozpis ŠJ'!E19+'1 podrobný rozpis ŠJ'!E22+'1 podrobný rozpis ŠJ'!E24)</f>
        <v>558</v>
      </c>
      <c r="E21" s="15">
        <f>SUM('1 podrobný rozpis ŠJ'!F19+'1 podrobný rozpis ŠJ'!F22+'1 podrobný rozpis ŠJ'!F24)</f>
        <v>558</v>
      </c>
      <c r="F21" s="15">
        <f>SUM('1 podrobný rozpis ŠJ'!G19+'1 podrobný rozpis ŠJ'!G22+'1 podrobný rozpis ŠJ'!G24)</f>
        <v>558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9.5" customHeight="1">
      <c r="A22" s="350" t="s">
        <v>73</v>
      </c>
      <c r="B22" s="350"/>
      <c r="C22" s="350"/>
      <c r="D22" s="237">
        <f>SUM(D20)</f>
        <v>2023</v>
      </c>
      <c r="E22" s="237">
        <f>SUM(E20)</f>
        <v>2133</v>
      </c>
      <c r="F22" s="237">
        <f>SUM(F20)</f>
        <v>2133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9.5" customHeight="1">
      <c r="A24" s="361" t="s">
        <v>149</v>
      </c>
      <c r="B24" s="361"/>
      <c r="C24" s="361"/>
      <c r="D24" s="362" t="s">
        <v>150</v>
      </c>
      <c r="E24" s="362"/>
      <c r="F24" s="362"/>
      <c r="G24" s="260"/>
      <c r="H24" s="7"/>
      <c r="I24" s="7"/>
      <c r="J24" s="7"/>
      <c r="K24" s="7"/>
      <c r="L24" s="7"/>
      <c r="M24" s="7"/>
      <c r="N24" s="7"/>
      <c r="O24" s="7"/>
    </row>
    <row r="25" spans="1:15" ht="19.5" customHeight="1">
      <c r="A25" s="363"/>
      <c r="B25" s="363"/>
      <c r="C25" s="363"/>
      <c r="D25" s="363"/>
      <c r="E25" s="363"/>
      <c r="F25" s="363"/>
      <c r="G25" s="260"/>
      <c r="H25" s="7"/>
      <c r="I25" s="7"/>
      <c r="J25" s="7"/>
      <c r="K25" s="7"/>
      <c r="L25" s="7"/>
      <c r="M25" s="7"/>
      <c r="N25" s="7"/>
      <c r="O25" s="7"/>
    </row>
    <row r="26" spans="1:15" ht="19.5" customHeight="1">
      <c r="A26" s="363"/>
      <c r="B26" s="363"/>
      <c r="C26" s="363"/>
      <c r="D26" s="363"/>
      <c r="E26" s="363"/>
      <c r="F26" s="363"/>
      <c r="G26" s="261"/>
      <c r="H26" s="7"/>
      <c r="I26" s="7"/>
      <c r="J26" s="7"/>
      <c r="K26" s="7"/>
      <c r="L26" s="7"/>
      <c r="M26" s="7"/>
      <c r="N26" s="7"/>
      <c r="O26" s="7"/>
    </row>
    <row r="27" spans="1:15" ht="19.5" customHeight="1">
      <c r="A27" s="361"/>
      <c r="B27" s="364"/>
      <c r="C27" s="364"/>
      <c r="D27" s="365"/>
      <c r="E27" s="364"/>
      <c r="F27" s="364"/>
      <c r="G27" s="260"/>
      <c r="H27" s="7"/>
      <c r="I27" s="7"/>
      <c r="J27" s="7"/>
      <c r="K27" s="7"/>
      <c r="L27" s="7"/>
      <c r="M27" s="7"/>
      <c r="N27" s="7"/>
      <c r="O27" s="7"/>
    </row>
    <row r="28" spans="1:15" ht="19.5" customHeight="1">
      <c r="A28" s="361"/>
      <c r="B28" s="361"/>
      <c r="C28" s="361"/>
      <c r="D28" s="361"/>
      <c r="E28" s="361"/>
      <c r="F28" s="361"/>
      <c r="G28" s="260"/>
      <c r="H28" s="7"/>
      <c r="I28" s="7"/>
      <c r="J28" s="7"/>
      <c r="K28" s="7"/>
      <c r="L28" s="7"/>
      <c r="M28" s="7"/>
      <c r="N28" s="7"/>
      <c r="O28" s="7"/>
    </row>
    <row r="29" spans="1:15" ht="19.5" customHeight="1">
      <c r="A29" s="366" t="s">
        <v>151</v>
      </c>
      <c r="B29" s="366"/>
      <c r="C29" s="366"/>
      <c r="D29" s="361"/>
      <c r="E29" s="361"/>
      <c r="F29" s="361"/>
      <c r="G29" s="260"/>
      <c r="H29" s="7"/>
      <c r="I29" s="7"/>
      <c r="J29" s="7"/>
      <c r="K29" s="7"/>
      <c r="L29" s="7"/>
      <c r="M29" s="7"/>
      <c r="N29" s="7"/>
      <c r="O29" s="7"/>
    </row>
    <row r="30" spans="1:15" ht="19.5" customHeight="1">
      <c r="A30" s="361"/>
      <c r="B30" s="361"/>
      <c r="C30" s="361"/>
      <c r="D30" s="361"/>
      <c r="E30" s="361"/>
      <c r="F30" s="361"/>
      <c r="G30" s="7"/>
      <c r="H30" s="7"/>
      <c r="I30" s="7"/>
      <c r="J30" s="7"/>
      <c r="K30" s="7"/>
      <c r="L30" s="7"/>
      <c r="M30" s="7"/>
      <c r="N30" s="7"/>
      <c r="O30" s="7"/>
    </row>
    <row r="31" spans="1:15" ht="19.5" customHeight="1">
      <c r="A31" s="361" t="s">
        <v>74</v>
      </c>
      <c r="B31" s="361"/>
      <c r="C31" s="361"/>
      <c r="D31" s="361"/>
      <c r="E31" s="361"/>
      <c r="F31" s="361"/>
      <c r="G31" s="7"/>
      <c r="H31" s="7"/>
      <c r="I31" s="7"/>
      <c r="J31" s="7"/>
      <c r="K31" s="7"/>
      <c r="L31" s="7"/>
      <c r="M31" s="7"/>
      <c r="N31" s="7"/>
      <c r="O31" s="7"/>
    </row>
    <row r="32" spans="1:15" ht="19.5" customHeight="1">
      <c r="A32" s="7"/>
      <c r="B32" s="7"/>
      <c r="C32" s="7"/>
      <c r="D32" s="7"/>
      <c r="E32" s="7"/>
      <c r="F32" s="7"/>
      <c r="G32" s="7"/>
      <c r="H32" s="7"/>
      <c r="I32" s="23"/>
      <c r="J32" s="7"/>
      <c r="K32" s="7"/>
      <c r="L32" s="7"/>
      <c r="M32" s="7"/>
      <c r="N32" s="7"/>
      <c r="O32" s="7"/>
    </row>
    <row r="33" spans="1:15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8" ht="30" customHeight="1">
      <c r="A34" s="342"/>
      <c r="B34" s="342"/>
      <c r="C34" s="342"/>
      <c r="D34" s="342"/>
      <c r="E34" s="342"/>
      <c r="F34" s="342"/>
      <c r="G34" s="13"/>
      <c r="H34" s="13"/>
    </row>
    <row r="35" spans="1:8" ht="12.75" customHeight="1" hidden="1">
      <c r="A35" s="13"/>
      <c r="B35" s="13"/>
      <c r="C35" s="13"/>
      <c r="D35" s="13"/>
      <c r="E35" s="13"/>
      <c r="F35" s="13"/>
      <c r="G35" s="13"/>
      <c r="H35" s="13"/>
    </row>
  </sheetData>
  <sheetProtection/>
  <mergeCells count="22">
    <mergeCell ref="A1:F1"/>
    <mergeCell ref="A2:F2"/>
    <mergeCell ref="A3:F3"/>
    <mergeCell ref="A4:F4"/>
    <mergeCell ref="D24:F24"/>
    <mergeCell ref="A29:C29"/>
    <mergeCell ref="A34:F34"/>
    <mergeCell ref="A19:C19"/>
    <mergeCell ref="A20:C20"/>
    <mergeCell ref="B21:C21"/>
    <mergeCell ref="A22:C22"/>
    <mergeCell ref="B11:C11"/>
    <mergeCell ref="A8:C8"/>
    <mergeCell ref="A9:C9"/>
    <mergeCell ref="B10:C10"/>
    <mergeCell ref="A7:C7"/>
    <mergeCell ref="B12:C12"/>
    <mergeCell ref="A14:C14"/>
    <mergeCell ref="A15:C15"/>
    <mergeCell ref="A16:C16"/>
    <mergeCell ref="A17:C17"/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4" sqref="A24:F31"/>
    </sheetView>
  </sheetViews>
  <sheetFormatPr defaultColWidth="9.00390625" defaultRowHeight="12.75"/>
  <cols>
    <col min="1" max="1" width="9.875" style="0" customWidth="1"/>
    <col min="2" max="3" width="10.625" style="0" customWidth="1"/>
    <col min="4" max="6" width="13.75390625" style="0" customWidth="1"/>
  </cols>
  <sheetData>
    <row r="1" spans="1:6" ht="19.5" customHeight="1">
      <c r="A1" s="351" t="s">
        <v>146</v>
      </c>
      <c r="B1" s="351"/>
      <c r="C1" s="351"/>
      <c r="D1" s="351"/>
      <c r="E1" s="351"/>
      <c r="F1" s="351"/>
    </row>
    <row r="2" spans="1:6" ht="19.5" customHeight="1">
      <c r="A2" s="352" t="s">
        <v>147</v>
      </c>
      <c r="B2" s="352"/>
      <c r="C2" s="352"/>
      <c r="D2" s="352"/>
      <c r="E2" s="352"/>
      <c r="F2" s="352"/>
    </row>
    <row r="3" spans="1:6" ht="19.5" customHeight="1">
      <c r="A3" s="353" t="s">
        <v>90</v>
      </c>
      <c r="B3" s="354"/>
      <c r="C3" s="354"/>
      <c r="D3" s="354"/>
      <c r="E3" s="354"/>
      <c r="F3" s="355"/>
    </row>
    <row r="4" spans="1:7" ht="19.5" customHeight="1">
      <c r="A4" s="356" t="s">
        <v>91</v>
      </c>
      <c r="B4" s="357"/>
      <c r="C4" s="357"/>
      <c r="D4" s="357"/>
      <c r="E4" s="357"/>
      <c r="F4" s="358"/>
      <c r="G4" s="7"/>
    </row>
    <row r="5" spans="1:7" ht="19.5" customHeight="1">
      <c r="A5" s="7"/>
      <c r="B5" s="7"/>
      <c r="C5" s="8"/>
      <c r="D5" s="8"/>
      <c r="E5" s="8"/>
      <c r="F5" s="8"/>
      <c r="G5" s="8"/>
    </row>
    <row r="6" spans="1:7" ht="19.5" customHeight="1">
      <c r="A6" s="7"/>
      <c r="B6" s="8"/>
      <c r="C6" s="8"/>
      <c r="D6" s="8"/>
      <c r="E6" s="8"/>
      <c r="F6" s="360" t="s">
        <v>148</v>
      </c>
      <c r="G6" s="42"/>
    </row>
    <row r="7" spans="1:7" ht="25.5" customHeight="1">
      <c r="A7" s="344" t="s">
        <v>108</v>
      </c>
      <c r="B7" s="345"/>
      <c r="C7" s="346"/>
      <c r="D7" s="44" t="s">
        <v>105</v>
      </c>
      <c r="E7" s="45" t="s">
        <v>106</v>
      </c>
      <c r="F7" s="44" t="s">
        <v>107</v>
      </c>
      <c r="G7" s="7"/>
    </row>
    <row r="8" spans="1:7" ht="19.5" customHeight="1">
      <c r="A8" s="347" t="s">
        <v>61</v>
      </c>
      <c r="B8" s="347"/>
      <c r="C8" s="347"/>
      <c r="D8" s="41">
        <v>2022</v>
      </c>
      <c r="E8" s="41">
        <v>2023</v>
      </c>
      <c r="F8" s="41">
        <v>2023</v>
      </c>
      <c r="G8" s="7"/>
    </row>
    <row r="9" spans="1:7" ht="19.5" customHeight="1">
      <c r="A9" s="340" t="s">
        <v>66</v>
      </c>
      <c r="B9" s="340"/>
      <c r="C9" s="340"/>
      <c r="D9" s="24">
        <f>SUM(D10:D13)</f>
        <v>10655</v>
      </c>
      <c r="E9" s="24">
        <f>SUM(E10:E13)</f>
        <v>17030</v>
      </c>
      <c r="F9" s="24">
        <f>SUM(F10:F13)</f>
        <v>14775</v>
      </c>
      <c r="G9" s="7"/>
    </row>
    <row r="10" spans="1:7" ht="19.5" customHeight="1">
      <c r="A10" s="9" t="s">
        <v>65</v>
      </c>
      <c r="B10" s="337" t="s">
        <v>67</v>
      </c>
      <c r="C10" s="338"/>
      <c r="D10" s="15">
        <f>SUM('3_souhrn PR'!D10+'3_souhrn NB'!D10+'3_souhrn BN'!D10+3_souhrnŠJ!D10)</f>
        <v>6607</v>
      </c>
      <c r="E10" s="22">
        <f>SUM('3_souhrn PR'!E10+'3_souhrn NB'!E10+'3_souhrn BN'!E10+3_souhrnŠJ!E10)</f>
        <v>13040</v>
      </c>
      <c r="F10" s="22">
        <f>SUM('3_souhrn PR'!F10+'3_souhrn NB'!F10+'3_souhrn BN'!F10+3_souhrnŠJ!F10)</f>
        <v>10855</v>
      </c>
      <c r="G10" s="7"/>
    </row>
    <row r="11" spans="1:7" ht="19.5" customHeight="1">
      <c r="A11" s="12"/>
      <c r="B11" s="337" t="s">
        <v>68</v>
      </c>
      <c r="C11" s="338"/>
      <c r="D11" s="15">
        <f>SUM('3_souhrn PR'!D11+'3_souhrn NB'!D11+'3_souhrn BN'!D11+3_souhrnŠJ!D11)</f>
        <v>1723</v>
      </c>
      <c r="E11" s="22">
        <f>SUM('3_souhrn PR'!E11+'3_souhrn NB'!E11+'3_souhrn BN'!E11+3_souhrnŠJ!E11)</f>
        <v>1970</v>
      </c>
      <c r="F11" s="22">
        <f>SUM('3_souhrn PR'!F11+'3_souhrn NB'!F11+'3_souhrn BN'!F11+3_souhrnŠJ!F11)</f>
        <v>1970</v>
      </c>
      <c r="G11" s="7"/>
    </row>
    <row r="12" spans="1:7" ht="19.5" customHeight="1">
      <c r="A12" s="166"/>
      <c r="B12" s="337" t="s">
        <v>69</v>
      </c>
      <c r="C12" s="338"/>
      <c r="D12" s="15">
        <f>SUM('3_souhrn NB'!D12+'3_souhrn PR'!D12+'3_souhrn BN'!D12+3_souhrnŠJ!D12)</f>
        <v>2225</v>
      </c>
      <c r="E12" s="22">
        <f>SUM('3_souhrn PR'!E12+'3_souhrn NB'!E12+'3_souhrn BN'!E12+3_souhrnŠJ!E12)</f>
        <v>1920</v>
      </c>
      <c r="F12" s="22">
        <f>SUM('3_souhrn PR'!F12+'3_souhrn NB'!F12+'3_souhrn BN'!F12+3_souhrnŠJ!F12)</f>
        <v>1850</v>
      </c>
      <c r="G12" s="7"/>
    </row>
    <row r="13" spans="1:7" ht="19.5" customHeight="1">
      <c r="A13" s="166"/>
      <c r="B13" s="348" t="s">
        <v>122</v>
      </c>
      <c r="C13" s="349"/>
      <c r="D13" s="167">
        <f>SUM('3_souhrn PR'!D13+'3_souhrn NB'!D13+'3_souhrn BN'!D13+3_souhrnŠJ!D13)</f>
        <v>100</v>
      </c>
      <c r="E13" s="168">
        <f>SUM('3_souhrn PR'!E13+'3_souhrn NB'!E13+'3_souhrn BN'!E13+3_souhrnŠJ!E13)</f>
        <v>100</v>
      </c>
      <c r="F13" s="168">
        <f>SUM('3_souhrn PR'!F13+'3_souhrn NB'!F13+'3_souhrn BN'!F13+3_souhrnŠJ!F13)</f>
        <v>100</v>
      </c>
      <c r="G13" s="7"/>
    </row>
    <row r="14" spans="1:7" ht="19.5" customHeight="1">
      <c r="A14" s="343" t="s">
        <v>62</v>
      </c>
      <c r="B14" s="343"/>
      <c r="C14" s="343"/>
      <c r="D14" s="25">
        <f>SUM('3_souhrn PR'!D14+'3_souhrn NB'!D14+'3_souhrn BN'!D14+3_souhrnŠJ!D14)</f>
        <v>35178</v>
      </c>
      <c r="E14" s="25">
        <f>SUM('3_souhrn PR'!E14+'3_souhrn NB'!E14+'3_souhrn BN'!E14+3_souhrnŠJ!E14)</f>
        <v>34778</v>
      </c>
      <c r="F14" s="25">
        <f>SUM('3_souhrn PR'!F14+'3_souhrn NB'!F14+'3_souhrn BN'!F14+3_souhrnŠJ!F14)</f>
        <v>34778</v>
      </c>
      <c r="G14" s="7"/>
    </row>
    <row r="15" spans="1:7" ht="19.5" customHeight="1">
      <c r="A15" s="343" t="s">
        <v>63</v>
      </c>
      <c r="B15" s="343"/>
      <c r="C15" s="343"/>
      <c r="D15" s="25">
        <f>SUM('3_souhrn PR'!D15+'3_souhrn NB'!D15+'3_souhrn BN'!D15+3_souhrnŠJ!D15)</f>
        <v>0</v>
      </c>
      <c r="E15" s="25">
        <f>SUM('3_souhrn PR'!E15+'3_souhrn NB'!E15+'3_souhrn BN'!E15+3_souhrnŠJ!E15)</f>
        <v>0</v>
      </c>
      <c r="F15" s="25">
        <f>SUM('3_souhrn PR'!F15+'3_souhrn NB'!F15+'3_souhrn BN'!F15+3_souhrnŠJ!F15)</f>
        <v>0</v>
      </c>
      <c r="G15" s="7"/>
    </row>
    <row r="16" spans="1:7" ht="19.5" customHeight="1">
      <c r="A16" s="343" t="s">
        <v>64</v>
      </c>
      <c r="B16" s="343"/>
      <c r="C16" s="343"/>
      <c r="D16" s="25">
        <f>SUM('3_souhrn PR'!D16+'3_souhrn NB'!D16+'3_souhrn BN'!D16+3_souhrnŠJ!D16)</f>
        <v>1175</v>
      </c>
      <c r="E16" s="25">
        <f>' 1- podrobný rozpis Průchodní'!F32+' 1- podrobný rozpis Průchodní'!F35+' 1- podrobný rozpis Průchodní'!F36+' 1- podrobný rozpis Průchodní'!F37+' 1- podrobný rozpis Průchodní'!F38+' 1- podrobný rozpis Průchodní'!F39+'1-podrobný rozpis Nábřežní'!F32+'1-podrobný rozpis Nábřežní'!F35+'1-podrobný rozpis Nábřežní'!F36+'1-podrobný rozpis Nábřežní'!F37+'1-podrobný rozpis Nábřežní'!F38+'1-podrobný rozpis Nábřežní'!F39+'1-podrobný rozpis B.Němcové'!F32+'1-podrobný rozpis B.Němcové'!F35+'1-podrobný rozpis B.Němcové'!F36+'1-podrobný rozpis B.Němcové'!F37+'1-podrobný rozpis B.Němcové'!F38+'1-podrobný rozpis B.Němcové'!F39+'1 podrobný rozpis ŠJ'!F32+'1 podrobný rozpis ŠJ'!F35+'1 podrobný rozpis ŠJ'!F36+'1 podrobný rozpis ŠJ'!F37+'1 podrobný rozpis ŠJ'!F38+'1 podrobný rozpis ŠJ'!F39</f>
        <v>1080</v>
      </c>
      <c r="F16" s="25">
        <f>' 1- podrobný rozpis Průchodní'!G32+' 1- podrobný rozpis Průchodní'!G35+' 1- podrobný rozpis Průchodní'!G36+' 1- podrobný rozpis Průchodní'!G37+' 1- podrobný rozpis Průchodní'!G38+' 1- podrobný rozpis Průchodní'!G39+'1-podrobný rozpis Nábřežní'!G32+'1-podrobný rozpis Nábřežní'!G35+'1-podrobný rozpis Nábřežní'!G36+'1-podrobný rozpis Nábřežní'!G37+'1-podrobný rozpis Nábřežní'!G38+'1-podrobný rozpis Nábřežní'!G39+'1-podrobný rozpis B.Němcové'!G32+'1-podrobný rozpis B.Němcové'!G35+'1-podrobný rozpis B.Němcové'!G36+'1-podrobný rozpis B.Němcové'!G37+'1-podrobný rozpis B.Němcové'!G38+'1-podrobný rozpis B.Němcové'!G39+'1 podrobný rozpis ŠJ'!G32+'1 podrobný rozpis ŠJ'!G35+'1 podrobný rozpis ŠJ'!G36+'1 podrobný rozpis ŠJ'!G37+'1 podrobný rozpis ŠJ'!G38+'1 podrobný rozpis ŠJ'!G39</f>
        <v>1080</v>
      </c>
      <c r="G16" s="7"/>
    </row>
    <row r="17" spans="1:7" ht="19.5" customHeight="1">
      <c r="A17" s="350" t="s">
        <v>73</v>
      </c>
      <c r="B17" s="350"/>
      <c r="C17" s="350"/>
      <c r="D17" s="237">
        <f>SUM(D9+D14+D15+D16)</f>
        <v>47008</v>
      </c>
      <c r="E17" s="237">
        <f>SUM(E9+E14+E15+E16)</f>
        <v>52888</v>
      </c>
      <c r="F17" s="237">
        <f>SUM(F9+F14+F15+F16)</f>
        <v>50633</v>
      </c>
      <c r="G17" s="7"/>
    </row>
    <row r="18" spans="1:7" ht="19.5" customHeight="1">
      <c r="A18" s="11"/>
      <c r="B18" s="11"/>
      <c r="C18" s="11"/>
      <c r="D18" s="10"/>
      <c r="E18" s="10"/>
      <c r="F18" s="10"/>
      <c r="G18" s="7"/>
    </row>
    <row r="19" spans="1:7" ht="19.5" customHeight="1">
      <c r="A19" s="347" t="s">
        <v>70</v>
      </c>
      <c r="B19" s="347"/>
      <c r="C19" s="347"/>
      <c r="D19" s="41">
        <v>2022</v>
      </c>
      <c r="E19" s="41">
        <v>2023</v>
      </c>
      <c r="F19" s="41">
        <v>2023</v>
      </c>
      <c r="G19" s="7"/>
    </row>
    <row r="20" spans="1:7" ht="19.5" customHeight="1">
      <c r="A20" s="340" t="s">
        <v>71</v>
      </c>
      <c r="B20" s="340"/>
      <c r="C20" s="340"/>
      <c r="D20" s="24">
        <f>SUM(D17)</f>
        <v>47008</v>
      </c>
      <c r="E20" s="24">
        <f>SUM('3_souhrn PR'!E20+'3_souhrn NB'!E20+'3_souhrn BN'!E20+3_souhrnŠJ!E20)</f>
        <v>52888</v>
      </c>
      <c r="F20" s="24">
        <f>SUM(F17)</f>
        <v>50633</v>
      </c>
      <c r="G20" s="7"/>
    </row>
    <row r="21" spans="1:7" ht="19.5" customHeight="1">
      <c r="A21" s="9" t="s">
        <v>65</v>
      </c>
      <c r="B21" s="337" t="s">
        <v>72</v>
      </c>
      <c r="C21" s="338"/>
      <c r="D21" s="15">
        <f>SUM('3_souhrn PR'!D21+'3_souhrn NB'!D21+'3_souhrn BN'!D21+3_souhrnŠJ!D21)</f>
        <v>33370</v>
      </c>
      <c r="E21" s="15">
        <f>SUM('3_souhrn PR'!E21+'3_souhrn NB'!E21+'3_souhrn BN'!E21+3_souhrnŠJ!E21)</f>
        <v>34232</v>
      </c>
      <c r="F21" s="15">
        <f>SUM('3_souhrn PR'!F21+'3_souhrn NB'!F21+'3_souhrn BN'!F21+3_souhrnŠJ!F21)</f>
        <v>33641</v>
      </c>
      <c r="G21" s="7"/>
    </row>
    <row r="22" spans="1:7" ht="19.5" customHeight="1">
      <c r="A22" s="350" t="s">
        <v>73</v>
      </c>
      <c r="B22" s="350"/>
      <c r="C22" s="350"/>
      <c r="D22" s="237">
        <f>SUM(D20)</f>
        <v>47008</v>
      </c>
      <c r="E22" s="237">
        <f>SUM(E20)</f>
        <v>52888</v>
      </c>
      <c r="F22" s="237">
        <f>SUM(F20)</f>
        <v>50633</v>
      </c>
      <c r="G22" s="7"/>
    </row>
    <row r="23" ht="19.5" customHeight="1"/>
    <row r="24" spans="1:6" ht="19.5" customHeight="1">
      <c r="A24" s="361" t="s">
        <v>149</v>
      </c>
      <c r="B24" s="361"/>
      <c r="C24" s="361"/>
      <c r="D24" s="362" t="s">
        <v>150</v>
      </c>
      <c r="E24" s="362"/>
      <c r="F24" s="362"/>
    </row>
    <row r="25" spans="1:6" ht="19.5" customHeight="1">
      <c r="A25" s="363"/>
      <c r="B25" s="363"/>
      <c r="C25" s="363"/>
      <c r="D25" s="363"/>
      <c r="E25" s="363"/>
      <c r="F25" s="363"/>
    </row>
    <row r="26" spans="1:6" ht="19.5" customHeight="1">
      <c r="A26" s="363"/>
      <c r="B26" s="363"/>
      <c r="C26" s="363"/>
      <c r="D26" s="363"/>
      <c r="E26" s="363"/>
      <c r="F26" s="363"/>
    </row>
    <row r="27" spans="1:6" ht="19.5" customHeight="1">
      <c r="A27" s="361"/>
      <c r="B27" s="364"/>
      <c r="C27" s="364"/>
      <c r="D27" s="365"/>
      <c r="E27" s="364"/>
      <c r="F27" s="364"/>
    </row>
    <row r="28" spans="1:6" ht="19.5" customHeight="1">
      <c r="A28" s="361"/>
      <c r="B28" s="361"/>
      <c r="C28" s="361"/>
      <c r="D28" s="361"/>
      <c r="E28" s="361"/>
      <c r="F28" s="361"/>
    </row>
    <row r="29" spans="1:6" ht="19.5" customHeight="1">
      <c r="A29" s="366" t="s">
        <v>151</v>
      </c>
      <c r="B29" s="366"/>
      <c r="C29" s="366"/>
      <c r="D29" s="361"/>
      <c r="E29" s="361"/>
      <c r="F29" s="361"/>
    </row>
    <row r="30" spans="1:6" ht="19.5" customHeight="1">
      <c r="A30" s="361"/>
      <c r="B30" s="361"/>
      <c r="C30" s="361"/>
      <c r="D30" s="361"/>
      <c r="E30" s="361"/>
      <c r="F30" s="361"/>
    </row>
    <row r="31" spans="1:6" ht="19.5" customHeight="1">
      <c r="A31" s="361" t="s">
        <v>74</v>
      </c>
      <c r="B31" s="361"/>
      <c r="C31" s="361"/>
      <c r="D31" s="361"/>
      <c r="E31" s="361"/>
      <c r="F31" s="361"/>
    </row>
  </sheetData>
  <sheetProtection/>
  <mergeCells count="21">
    <mergeCell ref="A1:F1"/>
    <mergeCell ref="A2:F2"/>
    <mergeCell ref="A3:F3"/>
    <mergeCell ref="A4:F4"/>
    <mergeCell ref="D24:F24"/>
    <mergeCell ref="A29:C29"/>
    <mergeCell ref="A17:C17"/>
    <mergeCell ref="A7:C7"/>
    <mergeCell ref="A8:C8"/>
    <mergeCell ref="A9:C9"/>
    <mergeCell ref="B10:C10"/>
    <mergeCell ref="A19:C19"/>
    <mergeCell ref="A20:C20"/>
    <mergeCell ref="B21:C21"/>
    <mergeCell ref="A22:C22"/>
    <mergeCell ref="B13:C13"/>
    <mergeCell ref="B11:C11"/>
    <mergeCell ref="B12:C12"/>
    <mergeCell ref="A14:C14"/>
    <mergeCell ref="A15:C15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31">
      <selection activeCell="G19" sqref="G19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7.375" style="0" customWidth="1"/>
    <col min="4" max="4" width="38.00390625" style="0" customWidth="1"/>
    <col min="5" max="7" width="12.75390625" style="0" customWidth="1"/>
  </cols>
  <sheetData>
    <row r="1" spans="1:8" ht="21">
      <c r="A1" s="277" t="s">
        <v>119</v>
      </c>
      <c r="B1" s="277"/>
      <c r="C1" s="277"/>
      <c r="D1" s="277"/>
      <c r="E1" s="277"/>
      <c r="F1" s="277"/>
      <c r="G1" s="277"/>
      <c r="H1" s="2"/>
    </row>
    <row r="2" spans="1:8" ht="15">
      <c r="A2" s="48"/>
      <c r="B2" s="48"/>
      <c r="C2" s="48"/>
      <c r="D2" s="48"/>
      <c r="E2" s="48"/>
      <c r="F2" s="48"/>
      <c r="G2" s="48"/>
      <c r="H2" s="3"/>
    </row>
    <row r="3" spans="1:7" ht="12.75">
      <c r="A3" s="48"/>
      <c r="B3" s="48"/>
      <c r="C3" s="48"/>
      <c r="D3" s="48"/>
      <c r="E3" s="48"/>
      <c r="F3" s="48"/>
      <c r="G3" s="48"/>
    </row>
    <row r="4" spans="1:13" ht="16.5">
      <c r="A4" s="278" t="s">
        <v>113</v>
      </c>
      <c r="B4" s="278"/>
      <c r="C4" s="278"/>
      <c r="D4" s="278"/>
      <c r="E4" s="48"/>
      <c r="F4" s="48"/>
      <c r="G4" s="49" t="s">
        <v>94</v>
      </c>
      <c r="H4" s="17"/>
      <c r="I4" s="17"/>
      <c r="J4" s="17"/>
      <c r="K4" s="17"/>
      <c r="L4" s="17"/>
      <c r="M4" s="17"/>
    </row>
    <row r="5" spans="1:7" ht="19.5" customHeight="1">
      <c r="A5" s="279" t="s">
        <v>133</v>
      </c>
      <c r="B5" s="280"/>
      <c r="C5" s="280"/>
      <c r="D5" s="280"/>
      <c r="E5" s="280"/>
      <c r="F5" s="280"/>
      <c r="G5" s="281"/>
    </row>
    <row r="6" spans="1:7" ht="12.75" customHeight="1">
      <c r="A6" s="50" t="s">
        <v>13</v>
      </c>
      <c r="B6" s="48"/>
      <c r="C6" s="51"/>
      <c r="D6" s="48"/>
      <c r="E6" s="51"/>
      <c r="F6" s="48"/>
      <c r="G6" s="48"/>
    </row>
    <row r="7" spans="1:7" ht="16.5" thickBot="1">
      <c r="A7" s="282"/>
      <c r="B7" s="282"/>
      <c r="C7" s="282"/>
      <c r="D7" s="282"/>
      <c r="E7" s="48"/>
      <c r="F7" s="48"/>
      <c r="G7" s="48"/>
    </row>
    <row r="8" spans="1:7" ht="37.5" customHeight="1">
      <c r="A8" s="283" t="s">
        <v>1</v>
      </c>
      <c r="B8" s="284"/>
      <c r="C8" s="284"/>
      <c r="D8" s="285"/>
      <c r="E8" s="292" t="s">
        <v>134</v>
      </c>
      <c r="F8" s="294" t="s">
        <v>135</v>
      </c>
      <c r="G8" s="294" t="s">
        <v>133</v>
      </c>
    </row>
    <row r="9" spans="1:7" ht="13.5" thickBot="1">
      <c r="A9" s="286"/>
      <c r="B9" s="287"/>
      <c r="C9" s="287"/>
      <c r="D9" s="288"/>
      <c r="E9" s="293"/>
      <c r="F9" s="295"/>
      <c r="G9" s="295"/>
    </row>
    <row r="10" spans="1:7" ht="13.5" thickBot="1">
      <c r="A10" s="289"/>
      <c r="B10" s="290"/>
      <c r="C10" s="290"/>
      <c r="D10" s="291"/>
      <c r="E10" s="296" t="s">
        <v>33</v>
      </c>
      <c r="F10" s="297"/>
      <c r="G10" s="297"/>
    </row>
    <row r="11" spans="1:7" ht="15.75" customHeight="1" thickBot="1">
      <c r="A11" s="169" t="s">
        <v>2</v>
      </c>
      <c r="B11" s="170" t="s">
        <v>34</v>
      </c>
      <c r="C11" s="170"/>
      <c r="D11" s="170"/>
      <c r="E11" s="171">
        <f>E13+E14+E15+E16+E18+E19+E22+E23+E24+E25+E26+E27+E28+E29</f>
        <v>14521</v>
      </c>
      <c r="F11" s="171">
        <f>F13+F14+F15+F16+F18+F19+F22+F23+F24+F25+F26+F27+F28+F29</f>
        <v>15783</v>
      </c>
      <c r="G11" s="171">
        <f>G13+G14+G15+G16+G18+G19+G22+G23+G24+G25+G26+G27+G28+G29</f>
        <v>15451</v>
      </c>
    </row>
    <row r="12" spans="1:7" ht="12.75" customHeight="1" thickTop="1">
      <c r="A12" s="70" t="s">
        <v>35</v>
      </c>
      <c r="B12" s="56"/>
      <c r="C12" s="57"/>
      <c r="D12" s="57"/>
      <c r="E12" s="58"/>
      <c r="F12" s="59"/>
      <c r="G12" s="60"/>
    </row>
    <row r="13" spans="1:7" ht="15" customHeight="1">
      <c r="A13" s="62" t="s">
        <v>0</v>
      </c>
      <c r="B13" s="62"/>
      <c r="C13" s="63" t="s">
        <v>85</v>
      </c>
      <c r="D13" s="63"/>
      <c r="E13" s="221">
        <v>875</v>
      </c>
      <c r="F13" s="64">
        <v>460</v>
      </c>
      <c r="G13" s="65">
        <v>460</v>
      </c>
    </row>
    <row r="14" spans="1:7" ht="15" customHeight="1">
      <c r="A14" s="62" t="s">
        <v>3</v>
      </c>
      <c r="B14" s="62"/>
      <c r="C14" s="63" t="s">
        <v>86</v>
      </c>
      <c r="D14" s="63"/>
      <c r="E14" s="221">
        <v>920</v>
      </c>
      <c r="F14" s="64">
        <v>2760</v>
      </c>
      <c r="G14" s="172">
        <v>2200</v>
      </c>
    </row>
    <row r="15" spans="1:7" ht="15" customHeight="1">
      <c r="A15" s="62" t="s">
        <v>4</v>
      </c>
      <c r="B15" s="62"/>
      <c r="C15" s="63" t="s">
        <v>47</v>
      </c>
      <c r="D15" s="63"/>
      <c r="E15" s="221">
        <v>520</v>
      </c>
      <c r="F15" s="64">
        <v>400</v>
      </c>
      <c r="G15" s="172">
        <v>620</v>
      </c>
    </row>
    <row r="16" spans="1:7" ht="15" customHeight="1">
      <c r="A16" s="62" t="s">
        <v>5</v>
      </c>
      <c r="B16" s="62"/>
      <c r="C16" s="63" t="s">
        <v>46</v>
      </c>
      <c r="D16" s="63"/>
      <c r="E16" s="221">
        <v>7</v>
      </c>
      <c r="F16" s="64">
        <v>6</v>
      </c>
      <c r="G16" s="172">
        <v>6</v>
      </c>
    </row>
    <row r="17" spans="1:7" ht="15" customHeight="1">
      <c r="A17" s="62" t="s">
        <v>6</v>
      </c>
      <c r="B17" s="62"/>
      <c r="C17" s="266" t="s">
        <v>96</v>
      </c>
      <c r="D17" s="267"/>
      <c r="E17" s="222">
        <v>0</v>
      </c>
      <c r="F17" s="66">
        <v>0</v>
      </c>
      <c r="G17" s="253">
        <v>0</v>
      </c>
    </row>
    <row r="18" spans="1:7" ht="15" customHeight="1">
      <c r="A18" s="62" t="s">
        <v>7</v>
      </c>
      <c r="B18" s="62"/>
      <c r="C18" s="63" t="s">
        <v>48</v>
      </c>
      <c r="D18" s="63"/>
      <c r="E18" s="66">
        <v>265</v>
      </c>
      <c r="F18" s="66">
        <v>286</v>
      </c>
      <c r="G18" s="253">
        <v>294</v>
      </c>
    </row>
    <row r="19" spans="1:7" ht="15" customHeight="1">
      <c r="A19" s="62" t="s">
        <v>8</v>
      </c>
      <c r="B19" s="62"/>
      <c r="C19" s="148" t="s">
        <v>36</v>
      </c>
      <c r="D19" s="148"/>
      <c r="E19" s="152">
        <f>SUM(E20:E21)</f>
        <v>7949</v>
      </c>
      <c r="F19" s="152">
        <f>SUM(F20:F21)</f>
        <v>7949</v>
      </c>
      <c r="G19" s="153">
        <f>SUM(G20:G21)</f>
        <v>7949</v>
      </c>
    </row>
    <row r="20" spans="1:7" ht="15" customHeight="1">
      <c r="A20" s="62" t="s">
        <v>9</v>
      </c>
      <c r="B20" s="62"/>
      <c r="C20" s="68" t="s">
        <v>35</v>
      </c>
      <c r="D20" s="63" t="s">
        <v>37</v>
      </c>
      <c r="E20" s="222">
        <v>7885</v>
      </c>
      <c r="F20" s="66">
        <v>7885</v>
      </c>
      <c r="G20" s="253">
        <v>7885</v>
      </c>
    </row>
    <row r="21" spans="1:7" ht="15" customHeight="1">
      <c r="A21" s="62" t="s">
        <v>10</v>
      </c>
      <c r="B21" s="62"/>
      <c r="C21" s="63"/>
      <c r="D21" s="63" t="s">
        <v>38</v>
      </c>
      <c r="E21" s="221">
        <v>64</v>
      </c>
      <c r="F21" s="64">
        <v>64</v>
      </c>
      <c r="G21" s="172">
        <v>64</v>
      </c>
    </row>
    <row r="22" spans="1:7" ht="15" customHeight="1">
      <c r="A22" s="62" t="s">
        <v>11</v>
      </c>
      <c r="B22" s="62"/>
      <c r="C22" s="63" t="s">
        <v>49</v>
      </c>
      <c r="D22" s="63"/>
      <c r="E22" s="221">
        <v>2681</v>
      </c>
      <c r="F22" s="64">
        <v>2681</v>
      </c>
      <c r="G22" s="172">
        <v>2681</v>
      </c>
    </row>
    <row r="23" spans="1:7" ht="15" customHeight="1">
      <c r="A23" s="62" t="s">
        <v>12</v>
      </c>
      <c r="B23" s="62"/>
      <c r="C23" s="63" t="s">
        <v>50</v>
      </c>
      <c r="D23" s="63"/>
      <c r="E23" s="221">
        <v>33</v>
      </c>
      <c r="F23" s="64">
        <v>33</v>
      </c>
      <c r="G23" s="172">
        <v>33</v>
      </c>
    </row>
    <row r="24" spans="1:7" ht="15" customHeight="1">
      <c r="A24" s="62" t="s">
        <v>14</v>
      </c>
      <c r="B24" s="62"/>
      <c r="C24" s="63" t="s">
        <v>88</v>
      </c>
      <c r="D24" s="63"/>
      <c r="E24" s="221">
        <v>267</v>
      </c>
      <c r="F24" s="64">
        <v>267</v>
      </c>
      <c r="G24" s="172">
        <v>267</v>
      </c>
    </row>
    <row r="25" spans="1:7" ht="15" customHeight="1">
      <c r="A25" s="62" t="s">
        <v>15</v>
      </c>
      <c r="B25" s="62"/>
      <c r="C25" s="63" t="s">
        <v>58</v>
      </c>
      <c r="D25" s="63"/>
      <c r="E25" s="221">
        <v>0</v>
      </c>
      <c r="F25" s="64">
        <v>0</v>
      </c>
      <c r="G25" s="172">
        <v>0</v>
      </c>
    </row>
    <row r="26" spans="1:7" ht="15" customHeight="1">
      <c r="A26" s="62" t="s">
        <v>16</v>
      </c>
      <c r="B26" s="62"/>
      <c r="C26" s="69" t="s">
        <v>39</v>
      </c>
      <c r="D26" s="63"/>
      <c r="E26" s="221">
        <v>0</v>
      </c>
      <c r="F26" s="64">
        <v>0</v>
      </c>
      <c r="G26" s="172">
        <v>0</v>
      </c>
    </row>
    <row r="27" spans="1:7" ht="15" customHeight="1">
      <c r="A27" s="62" t="s">
        <v>17</v>
      </c>
      <c r="B27" s="70"/>
      <c r="C27" s="71" t="s">
        <v>51</v>
      </c>
      <c r="D27" s="71"/>
      <c r="E27" s="221">
        <v>135</v>
      </c>
      <c r="F27" s="64">
        <v>128</v>
      </c>
      <c r="G27" s="172">
        <v>128</v>
      </c>
    </row>
    <row r="28" spans="1:7" ht="15" customHeight="1">
      <c r="A28" s="62" t="s">
        <v>18</v>
      </c>
      <c r="B28" s="70"/>
      <c r="C28" s="71" t="s">
        <v>52</v>
      </c>
      <c r="D28" s="71"/>
      <c r="E28" s="221">
        <v>673</v>
      </c>
      <c r="F28" s="64">
        <v>673</v>
      </c>
      <c r="G28" s="172">
        <v>673</v>
      </c>
    </row>
    <row r="29" spans="1:7" ht="15" customHeight="1" thickBot="1">
      <c r="A29" s="62" t="s">
        <v>19</v>
      </c>
      <c r="B29" s="70"/>
      <c r="C29" s="71" t="s">
        <v>59</v>
      </c>
      <c r="D29" s="71"/>
      <c r="E29" s="223">
        <v>196</v>
      </c>
      <c r="F29" s="72">
        <v>140</v>
      </c>
      <c r="G29" s="254">
        <v>140</v>
      </c>
    </row>
    <row r="30" spans="1:7" ht="15" thickBot="1">
      <c r="A30" s="230" t="s">
        <v>20</v>
      </c>
      <c r="B30" s="74" t="s">
        <v>40</v>
      </c>
      <c r="C30" s="74"/>
      <c r="D30" s="75"/>
      <c r="E30" s="141">
        <f>SUM(E32+E35+E37+E36+E38+E39+E40)</f>
        <v>14521</v>
      </c>
      <c r="F30" s="141">
        <f>SUM(F32+F35+F37+F36+F38+F39+F40)</f>
        <v>15783</v>
      </c>
      <c r="G30" s="141">
        <f>SUM(G32+G35+G37+G36+G38+G39+G40)</f>
        <v>15451</v>
      </c>
    </row>
    <row r="31" spans="1:7" ht="12.75" customHeight="1">
      <c r="A31" s="230" t="s">
        <v>21</v>
      </c>
      <c r="B31" s="71"/>
      <c r="C31" s="71"/>
      <c r="D31" s="71"/>
      <c r="E31" s="76"/>
      <c r="F31" s="77"/>
      <c r="G31" s="78"/>
    </row>
    <row r="32" spans="1:7" ht="15" customHeight="1">
      <c r="A32" s="230" t="s">
        <v>22</v>
      </c>
      <c r="B32" s="63"/>
      <c r="C32" s="151" t="s">
        <v>41</v>
      </c>
      <c r="D32" s="151"/>
      <c r="E32" s="136">
        <f>SUM(E33:E34)</f>
        <v>0</v>
      </c>
      <c r="F32" s="136">
        <v>130</v>
      </c>
      <c r="G32" s="136">
        <v>130</v>
      </c>
    </row>
    <row r="33" spans="1:7" ht="15" customHeight="1">
      <c r="A33" s="230" t="s">
        <v>23</v>
      </c>
      <c r="B33" s="63"/>
      <c r="C33" s="268" t="s">
        <v>98</v>
      </c>
      <c r="D33" s="269"/>
      <c r="E33" s="224">
        <v>0</v>
      </c>
      <c r="F33" s="81">
        <v>0</v>
      </c>
      <c r="G33" s="255">
        <v>0</v>
      </c>
    </row>
    <row r="34" spans="1:7" ht="15" customHeight="1">
      <c r="A34" s="230" t="s">
        <v>24</v>
      </c>
      <c r="B34" s="63"/>
      <c r="C34" s="79"/>
      <c r="D34" s="80" t="s">
        <v>44</v>
      </c>
      <c r="E34" s="225">
        <v>0</v>
      </c>
      <c r="F34" s="82">
        <v>0</v>
      </c>
      <c r="G34" s="256">
        <v>0</v>
      </c>
    </row>
    <row r="35" spans="1:7" ht="15" customHeight="1">
      <c r="A35" s="230" t="s">
        <v>25</v>
      </c>
      <c r="B35" s="63"/>
      <c r="C35" s="80" t="s">
        <v>57</v>
      </c>
      <c r="D35" s="80"/>
      <c r="E35" s="225">
        <v>100</v>
      </c>
      <c r="F35" s="82">
        <v>100</v>
      </c>
      <c r="G35" s="256">
        <v>100</v>
      </c>
    </row>
    <row r="36" spans="1:7" ht="15" customHeight="1">
      <c r="A36" s="230" t="s">
        <v>26</v>
      </c>
      <c r="B36" s="63"/>
      <c r="C36" s="80" t="s">
        <v>80</v>
      </c>
      <c r="D36" s="80"/>
      <c r="E36" s="225">
        <v>0</v>
      </c>
      <c r="F36" s="82">
        <v>0</v>
      </c>
      <c r="G36" s="256">
        <v>0</v>
      </c>
    </row>
    <row r="37" spans="1:7" ht="15" customHeight="1">
      <c r="A37" s="230" t="s">
        <v>27</v>
      </c>
      <c r="B37" s="63"/>
      <c r="C37" s="63" t="s">
        <v>53</v>
      </c>
      <c r="D37" s="63"/>
      <c r="E37" s="225">
        <v>245</v>
      </c>
      <c r="F37" s="82">
        <v>50</v>
      </c>
      <c r="G37" s="256">
        <v>50</v>
      </c>
    </row>
    <row r="38" spans="1:7" ht="15" customHeight="1">
      <c r="A38" s="230" t="s">
        <v>28</v>
      </c>
      <c r="B38" s="63"/>
      <c r="C38" s="63" t="s">
        <v>54</v>
      </c>
      <c r="D38" s="63"/>
      <c r="E38" s="225">
        <v>0</v>
      </c>
      <c r="F38" s="82">
        <v>0</v>
      </c>
      <c r="G38" s="256">
        <v>0</v>
      </c>
    </row>
    <row r="39" spans="1:7" ht="15" customHeight="1">
      <c r="A39" s="230" t="s">
        <v>29</v>
      </c>
      <c r="B39" s="63"/>
      <c r="C39" s="270" t="s">
        <v>55</v>
      </c>
      <c r="D39" s="270"/>
      <c r="E39" s="224">
        <v>0</v>
      </c>
      <c r="F39" s="81">
        <v>0</v>
      </c>
      <c r="G39" s="67">
        <v>0</v>
      </c>
    </row>
    <row r="40" spans="1:7" ht="15" customHeight="1">
      <c r="A40" s="230" t="s">
        <v>30</v>
      </c>
      <c r="B40" s="63"/>
      <c r="C40" s="148" t="s">
        <v>56</v>
      </c>
      <c r="D40" s="148"/>
      <c r="E40" s="149">
        <f>SUM(E41:E48)</f>
        <v>14176</v>
      </c>
      <c r="F40" s="150">
        <f>SUM(F41:F48)</f>
        <v>15503</v>
      </c>
      <c r="G40" s="149">
        <f>SUM(G41:G48)</f>
        <v>15171</v>
      </c>
    </row>
    <row r="41" spans="1:10" ht="15" customHeight="1">
      <c r="A41" s="230" t="s">
        <v>31</v>
      </c>
      <c r="B41" s="63"/>
      <c r="C41" s="68" t="s">
        <v>35</v>
      </c>
      <c r="D41" s="143" t="s">
        <v>42</v>
      </c>
      <c r="E41" s="138">
        <v>1510</v>
      </c>
      <c r="F41" s="138">
        <v>3190</v>
      </c>
      <c r="G41" s="137">
        <v>2878</v>
      </c>
      <c r="J41" s="234"/>
    </row>
    <row r="42" spans="1:7" ht="15" customHeight="1">
      <c r="A42" s="230" t="s">
        <v>128</v>
      </c>
      <c r="B42" s="83"/>
      <c r="C42" s="83"/>
      <c r="D42" s="144" t="s">
        <v>43</v>
      </c>
      <c r="E42" s="140">
        <v>641</v>
      </c>
      <c r="F42" s="140">
        <v>673</v>
      </c>
      <c r="G42" s="139">
        <v>673</v>
      </c>
    </row>
    <row r="43" spans="1:7" ht="15" customHeight="1">
      <c r="A43" s="230" t="s">
        <v>32</v>
      </c>
      <c r="B43" s="84"/>
      <c r="C43" s="84"/>
      <c r="D43" s="144" t="s">
        <v>89</v>
      </c>
      <c r="E43" s="140">
        <v>625</v>
      </c>
      <c r="F43" s="140">
        <v>640</v>
      </c>
      <c r="G43" s="139">
        <v>620</v>
      </c>
    </row>
    <row r="44" spans="1:7" ht="15" customHeight="1">
      <c r="A44" s="230" t="s">
        <v>81</v>
      </c>
      <c r="B44" s="84"/>
      <c r="C44" s="84"/>
      <c r="D44" s="144" t="s">
        <v>127</v>
      </c>
      <c r="E44" s="140">
        <v>0</v>
      </c>
      <c r="F44" s="140">
        <v>0</v>
      </c>
      <c r="G44" s="139">
        <v>0</v>
      </c>
    </row>
    <row r="45" spans="1:7" ht="15" customHeight="1">
      <c r="A45" s="230" t="s">
        <v>82</v>
      </c>
      <c r="B45" s="84"/>
      <c r="C45" s="84"/>
      <c r="D45" s="145" t="s">
        <v>75</v>
      </c>
      <c r="E45" s="147">
        <v>11400</v>
      </c>
      <c r="F45" s="147">
        <v>11000</v>
      </c>
      <c r="G45" s="146">
        <v>11000</v>
      </c>
    </row>
    <row r="46" spans="1:7" ht="15" customHeight="1">
      <c r="A46" s="230" t="s">
        <v>83</v>
      </c>
      <c r="B46" s="84"/>
      <c r="C46" s="84"/>
      <c r="D46" s="145" t="s">
        <v>76</v>
      </c>
      <c r="E46" s="147">
        <v>0</v>
      </c>
      <c r="F46" s="147"/>
      <c r="G46" s="146"/>
    </row>
    <row r="47" spans="1:7" ht="15" customHeight="1">
      <c r="A47" s="230" t="s">
        <v>84</v>
      </c>
      <c r="B47" s="84"/>
      <c r="C47" s="84"/>
      <c r="D47" s="85" t="s">
        <v>77</v>
      </c>
      <c r="E47" s="87">
        <v>0</v>
      </c>
      <c r="F47" s="87"/>
      <c r="G47" s="88"/>
    </row>
    <row r="48" spans="1:7" ht="15" customHeight="1" thickBot="1">
      <c r="A48" s="230" t="s">
        <v>130</v>
      </c>
      <c r="B48" s="84"/>
      <c r="C48" s="84"/>
      <c r="D48" s="89" t="s">
        <v>78</v>
      </c>
      <c r="E48" s="91">
        <v>0</v>
      </c>
      <c r="F48" s="91"/>
      <c r="G48" s="73"/>
    </row>
    <row r="49" spans="1:7" ht="13.5" thickBot="1">
      <c r="A49" s="231" t="s">
        <v>131</v>
      </c>
      <c r="B49" s="272" t="s">
        <v>132</v>
      </c>
      <c r="C49" s="272"/>
      <c r="D49" s="273"/>
      <c r="E49" s="141">
        <f>E30-E11</f>
        <v>0</v>
      </c>
      <c r="F49" s="141">
        <f>F30-F11</f>
        <v>0</v>
      </c>
      <c r="G49" s="141">
        <f>G30-G11</f>
        <v>0</v>
      </c>
    </row>
    <row r="50" spans="1:7" ht="12.75">
      <c r="A50" s="274" t="s">
        <v>45</v>
      </c>
      <c r="B50" s="275"/>
      <c r="C50" s="275"/>
      <c r="D50" s="275"/>
      <c r="E50" s="275"/>
      <c r="F50" s="275"/>
      <c r="G50" s="275"/>
    </row>
    <row r="51" spans="1:7" ht="12.75">
      <c r="A51" s="276"/>
      <c r="B51" s="276"/>
      <c r="C51" s="276"/>
      <c r="D51" s="276"/>
      <c r="E51" s="276"/>
      <c r="F51" s="276"/>
      <c r="G51" s="276"/>
    </row>
    <row r="52" spans="1:7" ht="12.75">
      <c r="A52" s="92"/>
      <c r="B52" s="92"/>
      <c r="C52" s="92"/>
      <c r="D52" s="92"/>
      <c r="E52" s="93"/>
      <c r="F52" s="93"/>
      <c r="G52" s="93"/>
    </row>
    <row r="53" spans="1:7" ht="12.75">
      <c r="A53" s="52" t="s">
        <v>103</v>
      </c>
      <c r="B53" s="52"/>
      <c r="C53" s="52"/>
      <c r="D53" s="165" t="s">
        <v>13</v>
      </c>
      <c r="E53" s="262"/>
      <c r="F53" s="263"/>
      <c r="G53" s="263"/>
    </row>
    <row r="54" spans="1:7" ht="15.75">
      <c r="A54" s="94"/>
      <c r="B54" s="94"/>
      <c r="C54" s="94"/>
      <c r="D54" s="94"/>
      <c r="E54" s="264"/>
      <c r="F54" s="263"/>
      <c r="G54" s="263"/>
    </row>
    <row r="55" spans="1:7" ht="12.75">
      <c r="A55" s="262" t="s">
        <v>124</v>
      </c>
      <c r="B55" s="265"/>
      <c r="C55" s="265"/>
      <c r="D55" s="265"/>
      <c r="E55" s="265"/>
      <c r="F55" s="265"/>
      <c r="G55" s="265"/>
    </row>
    <row r="56" spans="1:7" ht="12.75" customHeight="1">
      <c r="A56" s="48"/>
      <c r="B56" s="48"/>
      <c r="C56" s="48"/>
      <c r="D56" s="48"/>
      <c r="E56" s="262"/>
      <c r="F56" s="263"/>
      <c r="G56" s="263"/>
    </row>
    <row r="57" spans="1:7" ht="12.75">
      <c r="A57" s="262" t="s">
        <v>125</v>
      </c>
      <c r="B57" s="265"/>
      <c r="C57" s="265"/>
      <c r="D57" s="265"/>
      <c r="E57" s="263"/>
      <c r="F57" s="263"/>
      <c r="G57" s="263"/>
    </row>
    <row r="58" spans="1:7" ht="12.75">
      <c r="A58" s="52"/>
      <c r="B58" s="52"/>
      <c r="C58" s="52"/>
      <c r="D58" s="52"/>
      <c r="E58" s="263"/>
      <c r="F58" s="263"/>
      <c r="G58" s="263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1"/>
      <c r="B60" s="1"/>
      <c r="C60" s="1"/>
      <c r="D60" s="1"/>
      <c r="E60" s="1"/>
      <c r="F60" s="1"/>
      <c r="G60" s="1"/>
    </row>
    <row r="61" spans="1:8" ht="99.75" customHeight="1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 customHeight="1">
      <c r="A64" s="1"/>
      <c r="B64" s="1"/>
      <c r="C64" s="1"/>
      <c r="D64" s="1"/>
      <c r="E64" s="1"/>
      <c r="F64" s="1"/>
      <c r="G64" s="1"/>
      <c r="H64" s="1"/>
    </row>
    <row r="65" ht="12.75">
      <c r="H65" s="1"/>
    </row>
    <row r="66" ht="12.75">
      <c r="H66" s="1"/>
    </row>
    <row r="67" ht="12.75">
      <c r="H67" s="1"/>
    </row>
    <row r="68" spans="8:34" ht="12.75"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9:34" ht="12.7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9:34" ht="12.7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9:34" ht="12.7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9:34" ht="12.7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9:34" ht="12.7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9:34" ht="12.7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9:34" ht="12.7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2.75">
      <c r="I76" s="1"/>
    </row>
    <row r="85" ht="13.5" customHeight="1"/>
    <row r="86" ht="13.5" customHeight="1"/>
  </sheetData>
  <sheetProtection/>
  <mergeCells count="20">
    <mergeCell ref="G8:G9"/>
    <mergeCell ref="E56:G58"/>
    <mergeCell ref="B49:D49"/>
    <mergeCell ref="A50:G50"/>
    <mergeCell ref="E53:G53"/>
    <mergeCell ref="E54:G54"/>
    <mergeCell ref="A51:G51"/>
    <mergeCell ref="A55:G55"/>
    <mergeCell ref="A57:D57"/>
    <mergeCell ref="C17:D17"/>
    <mergeCell ref="A1:G1"/>
    <mergeCell ref="A8:D10"/>
    <mergeCell ref="C33:D33"/>
    <mergeCell ref="C39:D39"/>
    <mergeCell ref="E8:E9"/>
    <mergeCell ref="E10:G10"/>
    <mergeCell ref="A7:D7"/>
    <mergeCell ref="A5:G5"/>
    <mergeCell ref="F8:F9"/>
    <mergeCell ref="A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.125" style="0" customWidth="1"/>
    <col min="2" max="2" width="3.625" style="0" customWidth="1"/>
    <col min="4" max="4" width="31.125" style="0" customWidth="1"/>
    <col min="5" max="7" width="12.75390625" style="0" customWidth="1"/>
  </cols>
  <sheetData>
    <row r="1" spans="1:7" ht="15.75">
      <c r="A1" s="277" t="s">
        <v>112</v>
      </c>
      <c r="B1" s="277"/>
      <c r="C1" s="277"/>
      <c r="D1" s="277"/>
      <c r="E1" s="277"/>
      <c r="F1" s="277"/>
      <c r="G1" s="277"/>
    </row>
    <row r="2" spans="1:7" ht="12.75">
      <c r="A2" s="49"/>
      <c r="B2" s="49"/>
      <c r="C2" s="49"/>
      <c r="D2" s="49"/>
      <c r="E2" s="49"/>
      <c r="F2" s="49"/>
      <c r="G2" s="49"/>
    </row>
    <row r="3" spans="1:7" ht="12.75">
      <c r="A3" s="48"/>
      <c r="B3" s="48"/>
      <c r="C3" s="48"/>
      <c r="D3" s="48"/>
      <c r="E3" s="48"/>
      <c r="F3" s="48"/>
      <c r="G3" s="48"/>
    </row>
    <row r="4" spans="1:7" ht="12.75" customHeight="1">
      <c r="A4" s="278" t="s">
        <v>116</v>
      </c>
      <c r="B4" s="278"/>
      <c r="C4" s="278"/>
      <c r="D4" s="278"/>
      <c r="E4" s="48"/>
      <c r="F4" s="300" t="s">
        <v>95</v>
      </c>
      <c r="G4" s="300"/>
    </row>
    <row r="5" spans="1:7" ht="18">
      <c r="A5" s="279" t="s">
        <v>133</v>
      </c>
      <c r="B5" s="280"/>
      <c r="C5" s="280"/>
      <c r="D5" s="280"/>
      <c r="E5" s="280"/>
      <c r="F5" s="280"/>
      <c r="G5" s="281"/>
    </row>
    <row r="6" spans="1:7" ht="18">
      <c r="A6" s="50" t="s">
        <v>13</v>
      </c>
      <c r="B6" s="48"/>
      <c r="C6" s="51"/>
      <c r="D6" s="48"/>
      <c r="E6" s="51"/>
      <c r="F6" s="48"/>
      <c r="G6" s="48"/>
    </row>
    <row r="7" spans="1:7" ht="16.5" thickBot="1">
      <c r="A7" s="282"/>
      <c r="B7" s="282"/>
      <c r="C7" s="282"/>
      <c r="D7" s="282"/>
      <c r="E7" s="48"/>
      <c r="F7" s="48"/>
      <c r="G7" s="48"/>
    </row>
    <row r="8" spans="1:7" ht="13.5" customHeight="1">
      <c r="A8" s="283" t="s">
        <v>1</v>
      </c>
      <c r="B8" s="284"/>
      <c r="C8" s="284"/>
      <c r="D8" s="285"/>
      <c r="E8" s="292" t="s">
        <v>134</v>
      </c>
      <c r="F8" s="294" t="s">
        <v>135</v>
      </c>
      <c r="G8" s="294" t="s">
        <v>133</v>
      </c>
    </row>
    <row r="9" spans="1:7" ht="22.5" customHeight="1" thickBot="1">
      <c r="A9" s="286"/>
      <c r="B9" s="287"/>
      <c r="C9" s="287"/>
      <c r="D9" s="288"/>
      <c r="E9" s="293"/>
      <c r="F9" s="295"/>
      <c r="G9" s="295"/>
    </row>
    <row r="10" spans="1:7" ht="13.5" thickBot="1">
      <c r="A10" s="289"/>
      <c r="B10" s="290"/>
      <c r="C10" s="290"/>
      <c r="D10" s="291"/>
      <c r="E10" s="296" t="s">
        <v>33</v>
      </c>
      <c r="F10" s="297"/>
      <c r="G10" s="297"/>
    </row>
    <row r="11" spans="1:7" ht="15" thickBot="1">
      <c r="A11" s="53" t="s">
        <v>2</v>
      </c>
      <c r="B11" s="54" t="s">
        <v>34</v>
      </c>
      <c r="C11" s="54"/>
      <c r="D11" s="54"/>
      <c r="E11" s="142">
        <f>E13+E14+E15+E16+E17+E18+E19+E22+E23+E24+E25+E27+E28+E29</f>
        <v>17165</v>
      </c>
      <c r="F11" s="142">
        <f>F13+F14+F15+F16+F17+F18+F19+F22+F23+F24+F25+F27+F28+F29</f>
        <v>19761</v>
      </c>
      <c r="G11" s="142">
        <f>G13+G14+G15+G16+G17+G18+G19+G22+G23+G24+G25+G27+G28+G29</f>
        <v>18461</v>
      </c>
    </row>
    <row r="12" spans="1:7" ht="13.5" thickTop="1">
      <c r="A12" s="70" t="s">
        <v>35</v>
      </c>
      <c r="B12" s="56"/>
      <c r="C12" s="57"/>
      <c r="D12" s="57"/>
      <c r="E12" s="58"/>
      <c r="F12" s="59"/>
      <c r="G12" s="60"/>
    </row>
    <row r="13" spans="1:7" ht="12.75">
      <c r="A13" s="62" t="s">
        <v>0</v>
      </c>
      <c r="B13" s="95"/>
      <c r="C13" s="96" t="s">
        <v>114</v>
      </c>
      <c r="D13" s="96"/>
      <c r="E13" s="64">
        <v>876</v>
      </c>
      <c r="F13" s="64">
        <v>900</v>
      </c>
      <c r="G13" s="172">
        <v>900</v>
      </c>
    </row>
    <row r="14" spans="1:7" ht="12.75">
      <c r="A14" s="62" t="s">
        <v>3</v>
      </c>
      <c r="B14" s="95"/>
      <c r="C14" s="96" t="s">
        <v>115</v>
      </c>
      <c r="D14" s="96"/>
      <c r="E14" s="64">
        <v>1568</v>
      </c>
      <c r="F14" s="64">
        <v>4100</v>
      </c>
      <c r="G14" s="172">
        <v>2800</v>
      </c>
    </row>
    <row r="15" spans="1:7" ht="12.75">
      <c r="A15" s="62" t="s">
        <v>4</v>
      </c>
      <c r="B15" s="95"/>
      <c r="C15" s="96" t="s">
        <v>47</v>
      </c>
      <c r="D15" s="96"/>
      <c r="E15" s="64">
        <v>647</v>
      </c>
      <c r="F15" s="64">
        <v>594</v>
      </c>
      <c r="G15" s="172">
        <v>594</v>
      </c>
    </row>
    <row r="16" spans="1:7" ht="12.75">
      <c r="A16" s="62" t="s">
        <v>5</v>
      </c>
      <c r="B16" s="95"/>
      <c r="C16" s="96" t="s">
        <v>46</v>
      </c>
      <c r="D16" s="96"/>
      <c r="E16" s="64">
        <v>28</v>
      </c>
      <c r="F16" s="64">
        <v>27</v>
      </c>
      <c r="G16" s="172">
        <v>27</v>
      </c>
    </row>
    <row r="17" spans="1:7" ht="12.75">
      <c r="A17" s="62" t="s">
        <v>6</v>
      </c>
      <c r="B17" s="95"/>
      <c r="C17" s="298" t="s">
        <v>96</v>
      </c>
      <c r="D17" s="299"/>
      <c r="E17" s="66">
        <v>2</v>
      </c>
      <c r="F17" s="66">
        <v>1</v>
      </c>
      <c r="G17" s="253">
        <v>1</v>
      </c>
    </row>
    <row r="18" spans="1:7" ht="12.75">
      <c r="A18" s="62" t="s">
        <v>7</v>
      </c>
      <c r="B18" s="95"/>
      <c r="C18" s="96" t="s">
        <v>48</v>
      </c>
      <c r="D18" s="96"/>
      <c r="E18" s="66">
        <v>722</v>
      </c>
      <c r="F18" s="66">
        <v>830</v>
      </c>
      <c r="G18" s="253">
        <v>830</v>
      </c>
    </row>
    <row r="19" spans="1:7" ht="12.75">
      <c r="A19" s="62" t="s">
        <v>8</v>
      </c>
      <c r="B19" s="95"/>
      <c r="C19" s="155" t="s">
        <v>36</v>
      </c>
      <c r="D19" s="155"/>
      <c r="E19" s="152">
        <f>SUM(E20:E21)</f>
        <v>8645</v>
      </c>
      <c r="F19" s="152">
        <f>SUM(F20:F21)</f>
        <v>8645</v>
      </c>
      <c r="G19" s="153">
        <f>SUM(G20:G21)</f>
        <v>8645</v>
      </c>
    </row>
    <row r="20" spans="1:7" ht="12.75">
      <c r="A20" s="62" t="s">
        <v>9</v>
      </c>
      <c r="B20" s="95"/>
      <c r="C20" s="97" t="s">
        <v>35</v>
      </c>
      <c r="D20" s="96" t="s">
        <v>37</v>
      </c>
      <c r="E20" s="66">
        <v>8455</v>
      </c>
      <c r="F20" s="66">
        <v>8455</v>
      </c>
      <c r="G20" s="253">
        <v>8455</v>
      </c>
    </row>
    <row r="21" spans="1:7" ht="12.75">
      <c r="A21" s="62" t="s">
        <v>10</v>
      </c>
      <c r="B21" s="95"/>
      <c r="C21" s="96"/>
      <c r="D21" s="96" t="s">
        <v>38</v>
      </c>
      <c r="E21" s="64">
        <v>190</v>
      </c>
      <c r="F21" s="64">
        <v>190</v>
      </c>
      <c r="G21" s="172">
        <v>190</v>
      </c>
    </row>
    <row r="22" spans="1:7" ht="12.75">
      <c r="A22" s="62" t="s">
        <v>11</v>
      </c>
      <c r="B22" s="95"/>
      <c r="C22" s="96" t="s">
        <v>49</v>
      </c>
      <c r="D22" s="96"/>
      <c r="E22" s="64">
        <v>2875</v>
      </c>
      <c r="F22" s="64">
        <v>2875</v>
      </c>
      <c r="G22" s="172">
        <v>2875</v>
      </c>
    </row>
    <row r="23" spans="1:7" ht="12.75">
      <c r="A23" s="62" t="s">
        <v>12</v>
      </c>
      <c r="B23" s="95"/>
      <c r="C23" s="96" t="s">
        <v>50</v>
      </c>
      <c r="D23" s="96"/>
      <c r="E23" s="64">
        <v>35</v>
      </c>
      <c r="F23" s="64">
        <v>35</v>
      </c>
      <c r="G23" s="172">
        <v>35</v>
      </c>
    </row>
    <row r="24" spans="1:7" ht="12.75">
      <c r="A24" s="62" t="s">
        <v>14</v>
      </c>
      <c r="B24" s="95"/>
      <c r="C24" s="96" t="s">
        <v>88</v>
      </c>
      <c r="D24" s="96"/>
      <c r="E24" s="64">
        <v>371</v>
      </c>
      <c r="F24" s="64">
        <v>360</v>
      </c>
      <c r="G24" s="172">
        <v>360</v>
      </c>
    </row>
    <row r="25" spans="1:7" ht="12.75">
      <c r="A25" s="62" t="s">
        <v>15</v>
      </c>
      <c r="B25" s="95"/>
      <c r="C25" s="96" t="s">
        <v>58</v>
      </c>
      <c r="D25" s="96"/>
      <c r="E25" s="64">
        <v>0</v>
      </c>
      <c r="F25" s="64">
        <v>3</v>
      </c>
      <c r="G25" s="172">
        <v>3</v>
      </c>
    </row>
    <row r="26" spans="1:7" ht="12.75">
      <c r="A26" s="62" t="s">
        <v>16</v>
      </c>
      <c r="B26" s="98"/>
      <c r="C26" s="69" t="s">
        <v>39</v>
      </c>
      <c r="D26" s="63"/>
      <c r="E26" s="64">
        <v>0</v>
      </c>
      <c r="F26" s="64">
        <v>0</v>
      </c>
      <c r="G26" s="172">
        <v>0</v>
      </c>
    </row>
    <row r="27" spans="1:7" ht="12.75">
      <c r="A27" s="62" t="s">
        <v>17</v>
      </c>
      <c r="B27" s="98"/>
      <c r="C27" s="99" t="s">
        <v>51</v>
      </c>
      <c r="D27" s="99"/>
      <c r="E27" s="64">
        <v>475</v>
      </c>
      <c r="F27" s="64">
        <v>460</v>
      </c>
      <c r="G27" s="172">
        <v>460</v>
      </c>
    </row>
    <row r="28" spans="1:7" ht="12.75">
      <c r="A28" s="62" t="s">
        <v>18</v>
      </c>
      <c r="B28" s="98"/>
      <c r="C28" s="99" t="s">
        <v>52</v>
      </c>
      <c r="D28" s="99"/>
      <c r="E28" s="64">
        <v>681</v>
      </c>
      <c r="F28" s="64">
        <v>681</v>
      </c>
      <c r="G28" s="172">
        <v>681</v>
      </c>
    </row>
    <row r="29" spans="1:7" ht="13.5" thickBot="1">
      <c r="A29" s="62" t="s">
        <v>19</v>
      </c>
      <c r="B29" s="98"/>
      <c r="C29" s="99" t="s">
        <v>59</v>
      </c>
      <c r="D29" s="99"/>
      <c r="E29" s="72">
        <v>240</v>
      </c>
      <c r="F29" s="72">
        <v>250</v>
      </c>
      <c r="G29" s="254">
        <v>250</v>
      </c>
    </row>
    <row r="30" spans="1:7" ht="13.5" thickBot="1">
      <c r="A30" s="230" t="s">
        <v>20</v>
      </c>
      <c r="B30" s="100" t="s">
        <v>40</v>
      </c>
      <c r="C30" s="100"/>
      <c r="D30" s="101"/>
      <c r="E30" s="141">
        <f>SUM(E32+E35+E37+E36+E38+E39+E40)</f>
        <v>17165</v>
      </c>
      <c r="F30" s="141">
        <f>SUM(F32+F35+F37+F36+F38+F39+F40)</f>
        <v>19761</v>
      </c>
      <c r="G30" s="141">
        <f>SUM(G32+G35+G37+G36+G38+G39+G40)</f>
        <v>18461</v>
      </c>
    </row>
    <row r="31" spans="1:7" ht="12.75">
      <c r="A31" s="230" t="s">
        <v>21</v>
      </c>
      <c r="B31" s="99"/>
      <c r="C31" s="99"/>
      <c r="D31" s="99"/>
      <c r="E31" s="76"/>
      <c r="F31" s="77"/>
      <c r="G31" s="78"/>
    </row>
    <row r="32" spans="1:7" ht="12.75">
      <c r="A32" s="230" t="s">
        <v>22</v>
      </c>
      <c r="B32" s="96"/>
      <c r="C32" s="156" t="s">
        <v>41</v>
      </c>
      <c r="D32" s="156"/>
      <c r="E32" s="136">
        <f>SUM(E33:E34)</f>
        <v>0</v>
      </c>
      <c r="F32" s="136">
        <f>SUM(F33:F34)</f>
        <v>0</v>
      </c>
      <c r="G32" s="136">
        <f>SUM(G33:G34)</f>
        <v>0</v>
      </c>
    </row>
    <row r="33" spans="1:7" ht="12.75">
      <c r="A33" s="230" t="s">
        <v>23</v>
      </c>
      <c r="B33" s="96"/>
      <c r="C33" s="301" t="s">
        <v>99</v>
      </c>
      <c r="D33" s="302"/>
      <c r="E33" s="81">
        <v>0</v>
      </c>
      <c r="F33" s="81">
        <v>0</v>
      </c>
      <c r="G33" s="255">
        <v>0</v>
      </c>
    </row>
    <row r="34" spans="1:7" ht="12.75">
      <c r="A34" s="230" t="s">
        <v>24</v>
      </c>
      <c r="B34" s="96"/>
      <c r="C34" s="102"/>
      <c r="D34" s="103" t="s">
        <v>44</v>
      </c>
      <c r="E34" s="82">
        <v>0</v>
      </c>
      <c r="F34" s="82">
        <v>0</v>
      </c>
      <c r="G34" s="256">
        <v>0</v>
      </c>
    </row>
    <row r="35" spans="1:7" ht="12.75">
      <c r="A35" s="230" t="s">
        <v>25</v>
      </c>
      <c r="B35" s="96"/>
      <c r="C35" s="103" t="s">
        <v>57</v>
      </c>
      <c r="D35" s="103"/>
      <c r="E35" s="82">
        <v>230</v>
      </c>
      <c r="F35" s="82">
        <v>200</v>
      </c>
      <c r="G35" s="256">
        <v>200</v>
      </c>
    </row>
    <row r="36" spans="1:7" ht="12.75">
      <c r="A36" s="230" t="s">
        <v>26</v>
      </c>
      <c r="B36" s="96"/>
      <c r="C36" s="103" t="s">
        <v>80</v>
      </c>
      <c r="D36" s="103"/>
      <c r="E36" s="82">
        <v>0</v>
      </c>
      <c r="F36" s="82">
        <v>0</v>
      </c>
      <c r="G36" s="256">
        <v>0</v>
      </c>
    </row>
    <row r="37" spans="1:7" ht="12.75">
      <c r="A37" s="230" t="s">
        <v>27</v>
      </c>
      <c r="B37" s="96"/>
      <c r="C37" s="96" t="s">
        <v>53</v>
      </c>
      <c r="D37" s="96"/>
      <c r="E37" s="82">
        <v>290</v>
      </c>
      <c r="F37" s="82">
        <v>200</v>
      </c>
      <c r="G37" s="256">
        <v>200</v>
      </c>
    </row>
    <row r="38" spans="1:7" ht="12.75">
      <c r="A38" s="230" t="s">
        <v>28</v>
      </c>
      <c r="B38" s="96"/>
      <c r="C38" s="96" t="s">
        <v>54</v>
      </c>
      <c r="D38" s="96"/>
      <c r="E38" s="82">
        <v>0</v>
      </c>
      <c r="F38" s="82">
        <v>0</v>
      </c>
      <c r="G38" s="256">
        <v>0</v>
      </c>
    </row>
    <row r="39" spans="1:7" ht="12.75">
      <c r="A39" s="230" t="s">
        <v>29</v>
      </c>
      <c r="B39" s="96"/>
      <c r="C39" s="303" t="s">
        <v>55</v>
      </c>
      <c r="D39" s="303"/>
      <c r="E39" s="81">
        <v>0</v>
      </c>
      <c r="F39" s="81">
        <v>0</v>
      </c>
      <c r="G39" s="255">
        <v>0</v>
      </c>
    </row>
    <row r="40" spans="1:7" ht="12.75">
      <c r="A40" s="230" t="s">
        <v>30</v>
      </c>
      <c r="B40" s="96"/>
      <c r="C40" s="155" t="s">
        <v>56</v>
      </c>
      <c r="D40" s="155"/>
      <c r="E40" s="149">
        <f>SUM(E41:E48)</f>
        <v>16645</v>
      </c>
      <c r="F40" s="150">
        <f>SUM(F41:F48)</f>
        <v>19361</v>
      </c>
      <c r="G40" s="149">
        <f>SUM(G41:G48)</f>
        <v>18061</v>
      </c>
    </row>
    <row r="41" spans="1:9" ht="12.75">
      <c r="A41" s="230" t="s">
        <v>31</v>
      </c>
      <c r="B41" s="96"/>
      <c r="C41" s="97" t="s">
        <v>35</v>
      </c>
      <c r="D41" s="128" t="s">
        <v>42</v>
      </c>
      <c r="E41" s="137">
        <v>2442</v>
      </c>
      <c r="F41" s="138">
        <v>5090</v>
      </c>
      <c r="G41" s="137">
        <v>3790</v>
      </c>
      <c r="I41" s="234"/>
    </row>
    <row r="42" spans="1:7" ht="12.75">
      <c r="A42" s="230" t="s">
        <v>128</v>
      </c>
      <c r="B42" s="104"/>
      <c r="C42" s="104"/>
      <c r="D42" s="131" t="s">
        <v>43</v>
      </c>
      <c r="E42" s="139">
        <v>583</v>
      </c>
      <c r="F42" s="140">
        <v>681</v>
      </c>
      <c r="G42" s="139">
        <v>681</v>
      </c>
    </row>
    <row r="43" spans="1:9" ht="12.75">
      <c r="A43" s="230" t="s">
        <v>32</v>
      </c>
      <c r="B43" s="105"/>
      <c r="C43" s="105"/>
      <c r="D43" s="131" t="s">
        <v>89</v>
      </c>
      <c r="E43" s="139">
        <v>600</v>
      </c>
      <c r="F43" s="140">
        <v>570</v>
      </c>
      <c r="G43" s="139">
        <v>570</v>
      </c>
      <c r="H43" s="36"/>
      <c r="I43" t="s">
        <v>13</v>
      </c>
    </row>
    <row r="44" spans="1:8" ht="12.75">
      <c r="A44" s="230" t="s">
        <v>81</v>
      </c>
      <c r="B44" s="105"/>
      <c r="C44" s="105"/>
      <c r="D44" s="131" t="s">
        <v>127</v>
      </c>
      <c r="E44" s="139">
        <v>100</v>
      </c>
      <c r="F44" s="140">
        <v>100</v>
      </c>
      <c r="G44" s="139">
        <v>100</v>
      </c>
      <c r="H44" s="36"/>
    </row>
    <row r="45" spans="1:7" ht="12.75">
      <c r="A45" s="230" t="s">
        <v>82</v>
      </c>
      <c r="B45" s="105"/>
      <c r="C45" s="105"/>
      <c r="D45" s="154" t="s">
        <v>75</v>
      </c>
      <c r="E45" s="146">
        <v>12920</v>
      </c>
      <c r="F45" s="147">
        <v>12920</v>
      </c>
      <c r="G45" s="146">
        <v>12920</v>
      </c>
    </row>
    <row r="46" spans="1:7" ht="12.75">
      <c r="A46" s="230" t="s">
        <v>83</v>
      </c>
      <c r="B46" s="105"/>
      <c r="C46" s="105"/>
      <c r="D46" s="154" t="s">
        <v>76</v>
      </c>
      <c r="E46" s="146">
        <v>0</v>
      </c>
      <c r="F46" s="147">
        <v>0</v>
      </c>
      <c r="G46" s="146">
        <v>0</v>
      </c>
    </row>
    <row r="47" spans="1:7" ht="12.75">
      <c r="A47" s="230" t="s">
        <v>84</v>
      </c>
      <c r="B47" s="105"/>
      <c r="C47" s="105"/>
      <c r="D47" s="106" t="s">
        <v>77</v>
      </c>
      <c r="E47" s="86">
        <v>0</v>
      </c>
      <c r="F47" s="87">
        <v>0</v>
      </c>
      <c r="G47" s="86">
        <v>0</v>
      </c>
    </row>
    <row r="48" spans="1:7" ht="13.5" thickBot="1">
      <c r="A48" s="230" t="s">
        <v>130</v>
      </c>
      <c r="B48" s="105"/>
      <c r="C48" s="105"/>
      <c r="D48" s="107" t="s">
        <v>78</v>
      </c>
      <c r="E48" s="90">
        <v>0</v>
      </c>
      <c r="F48" s="91">
        <v>0</v>
      </c>
      <c r="G48" s="90">
        <v>0</v>
      </c>
    </row>
    <row r="49" spans="1:7" ht="13.5" thickBot="1">
      <c r="A49" s="231" t="s">
        <v>131</v>
      </c>
      <c r="B49" s="304" t="s">
        <v>132</v>
      </c>
      <c r="C49" s="304"/>
      <c r="D49" s="305"/>
      <c r="E49" s="141">
        <f>E30-E11</f>
        <v>0</v>
      </c>
      <c r="F49" s="141">
        <f>F30-F11</f>
        <v>0</v>
      </c>
      <c r="G49" s="141">
        <f>G30-G11</f>
        <v>0</v>
      </c>
    </row>
    <row r="50" spans="1:7" ht="12.75">
      <c r="A50" s="274" t="s">
        <v>45</v>
      </c>
      <c r="B50" s="275"/>
      <c r="C50" s="275"/>
      <c r="D50" s="275"/>
      <c r="E50" s="275"/>
      <c r="F50" s="275"/>
      <c r="G50" s="275"/>
    </row>
    <row r="51" spans="1:7" ht="12.75">
      <c r="A51" s="276"/>
      <c r="B51" s="276"/>
      <c r="C51" s="276"/>
      <c r="D51" s="276"/>
      <c r="E51" s="276"/>
      <c r="F51" s="276"/>
      <c r="G51" s="276"/>
    </row>
    <row r="52" spans="1:7" ht="12.75">
      <c r="A52" s="92"/>
      <c r="B52" s="92"/>
      <c r="C52" s="92"/>
      <c r="D52" s="92"/>
      <c r="E52" s="93"/>
      <c r="F52" s="93"/>
      <c r="G52" s="93"/>
    </row>
    <row r="53" spans="1:7" ht="12.75">
      <c r="A53" s="52" t="s">
        <v>103</v>
      </c>
      <c r="B53" s="52"/>
      <c r="C53" s="52"/>
      <c r="D53" s="165" t="s">
        <v>13</v>
      </c>
      <c r="E53" s="262"/>
      <c r="F53" s="263"/>
      <c r="G53" s="263"/>
    </row>
    <row r="54" spans="1:7" ht="15.75">
      <c r="A54" s="94"/>
      <c r="B54" s="94"/>
      <c r="C54" s="94"/>
      <c r="D54" s="94"/>
      <c r="E54" s="264"/>
      <c r="F54" s="263"/>
      <c r="G54" s="263"/>
    </row>
    <row r="55" spans="1:7" ht="12.75">
      <c r="A55" s="262" t="s">
        <v>124</v>
      </c>
      <c r="B55" s="265"/>
      <c r="C55" s="265"/>
      <c r="D55" s="265"/>
      <c r="E55" s="265"/>
      <c r="F55" s="265"/>
      <c r="G55" s="265"/>
    </row>
    <row r="56" spans="1:7" ht="12.75">
      <c r="A56" s="48"/>
      <c r="B56" s="48"/>
      <c r="C56" s="48"/>
      <c r="D56" s="48"/>
      <c r="E56" s="262"/>
      <c r="F56" s="263"/>
      <c r="G56" s="263"/>
    </row>
    <row r="57" spans="1:7" ht="12.75">
      <c r="A57" s="262" t="s">
        <v>125</v>
      </c>
      <c r="B57" s="265"/>
      <c r="C57" s="265"/>
      <c r="D57" s="265"/>
      <c r="E57" s="263"/>
      <c r="F57" s="263"/>
      <c r="G57" s="263"/>
    </row>
    <row r="58" spans="1:7" ht="12.75">
      <c r="A58" s="52"/>
      <c r="B58" s="52"/>
      <c r="C58" s="52"/>
      <c r="D58" s="52"/>
      <c r="E58" s="263"/>
      <c r="F58" s="263"/>
      <c r="G58" s="263"/>
    </row>
    <row r="59" spans="1:7" ht="12.75">
      <c r="A59" s="48"/>
      <c r="B59" s="48"/>
      <c r="C59" s="48"/>
      <c r="D59" s="48"/>
      <c r="E59" s="48"/>
      <c r="F59" s="48"/>
      <c r="G59" s="48"/>
    </row>
    <row r="60" spans="1:7" ht="12.75">
      <c r="A60" s="48"/>
      <c r="B60" s="48"/>
      <c r="C60" s="48"/>
      <c r="D60" s="48"/>
      <c r="E60" s="48"/>
      <c r="F60" s="48"/>
      <c r="G60" s="48"/>
    </row>
  </sheetData>
  <sheetProtection/>
  <mergeCells count="21">
    <mergeCell ref="E56:G58"/>
    <mergeCell ref="A57:D57"/>
    <mergeCell ref="C33:D33"/>
    <mergeCell ref="C39:D39"/>
    <mergeCell ref="B49:D49"/>
    <mergeCell ref="A55:G55"/>
    <mergeCell ref="A1:G1"/>
    <mergeCell ref="A5:G5"/>
    <mergeCell ref="A7:D7"/>
    <mergeCell ref="A8:D10"/>
    <mergeCell ref="E8:E9"/>
    <mergeCell ref="E10:G10"/>
    <mergeCell ref="C17:D17"/>
    <mergeCell ref="A51:G51"/>
    <mergeCell ref="E54:G54"/>
    <mergeCell ref="A4:D4"/>
    <mergeCell ref="A50:G50"/>
    <mergeCell ref="F8:F9"/>
    <mergeCell ref="E53:G53"/>
    <mergeCell ref="F4:G4"/>
    <mergeCell ref="G8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8">
      <selection activeCell="G14" sqref="G14"/>
    </sheetView>
  </sheetViews>
  <sheetFormatPr defaultColWidth="9.00390625" defaultRowHeight="12.75"/>
  <cols>
    <col min="1" max="1" width="5.875" style="0" customWidth="1"/>
    <col min="2" max="2" width="4.25390625" style="0" customWidth="1"/>
    <col min="4" max="4" width="31.625" style="0" customWidth="1"/>
    <col min="5" max="7" width="12.75390625" style="0" customWidth="1"/>
  </cols>
  <sheetData>
    <row r="1" spans="1:7" ht="15.75">
      <c r="A1" s="277" t="s">
        <v>112</v>
      </c>
      <c r="B1" s="277"/>
      <c r="C1" s="277"/>
      <c r="D1" s="277"/>
      <c r="E1" s="277"/>
      <c r="F1" s="277"/>
      <c r="G1" s="277"/>
    </row>
    <row r="2" spans="1:7" ht="12.75">
      <c r="A2" s="307"/>
      <c r="B2" s="307"/>
      <c r="C2" s="307"/>
      <c r="D2" s="307"/>
      <c r="E2" s="307"/>
      <c r="F2" s="307"/>
      <c r="G2" s="307"/>
    </row>
    <row r="3" spans="1:7" ht="12.75">
      <c r="A3" s="48"/>
      <c r="B3" s="48"/>
      <c r="C3" s="48"/>
      <c r="D3" s="48"/>
      <c r="E3" s="48"/>
      <c r="F3" s="48"/>
      <c r="G3" s="48"/>
    </row>
    <row r="4" spans="1:12" ht="16.5">
      <c r="A4" s="278" t="s">
        <v>117</v>
      </c>
      <c r="B4" s="278"/>
      <c r="C4" s="278"/>
      <c r="D4" s="278"/>
      <c r="E4" s="48"/>
      <c r="F4" s="300" t="s">
        <v>95</v>
      </c>
      <c r="G4" s="300"/>
      <c r="H4" s="17"/>
      <c r="I4" s="17"/>
      <c r="J4" s="17"/>
      <c r="K4" s="17"/>
      <c r="L4" s="17"/>
    </row>
    <row r="5" spans="1:7" ht="18">
      <c r="A5" s="279" t="s">
        <v>133</v>
      </c>
      <c r="B5" s="280"/>
      <c r="C5" s="280"/>
      <c r="D5" s="280"/>
      <c r="E5" s="280"/>
      <c r="F5" s="280"/>
      <c r="G5" s="281"/>
    </row>
    <row r="6" spans="1:7" ht="18">
      <c r="A6" s="50" t="s">
        <v>13</v>
      </c>
      <c r="B6" s="48"/>
      <c r="C6" s="51"/>
      <c r="D6" s="48"/>
      <c r="E6" s="51"/>
      <c r="F6" s="48"/>
      <c r="G6" s="48"/>
    </row>
    <row r="7" spans="1:7" ht="8.25" customHeight="1" thickBot="1">
      <c r="A7" s="282"/>
      <c r="B7" s="282"/>
      <c r="C7" s="282"/>
      <c r="D7" s="282"/>
      <c r="E7" s="48"/>
      <c r="F7" s="48"/>
      <c r="G7" s="48"/>
    </row>
    <row r="8" spans="1:7" ht="25.5" customHeight="1">
      <c r="A8" s="283" t="s">
        <v>1</v>
      </c>
      <c r="B8" s="284"/>
      <c r="C8" s="284"/>
      <c r="D8" s="285"/>
      <c r="E8" s="292" t="s">
        <v>134</v>
      </c>
      <c r="F8" s="294" t="s">
        <v>135</v>
      </c>
      <c r="G8" s="294" t="s">
        <v>133</v>
      </c>
    </row>
    <row r="9" spans="1:7" ht="13.5" thickBot="1">
      <c r="A9" s="286"/>
      <c r="B9" s="287"/>
      <c r="C9" s="287"/>
      <c r="D9" s="288"/>
      <c r="E9" s="293"/>
      <c r="F9" s="295"/>
      <c r="G9" s="295"/>
    </row>
    <row r="10" spans="1:7" ht="22.5" customHeight="1" thickBot="1">
      <c r="A10" s="289"/>
      <c r="B10" s="290"/>
      <c r="C10" s="290"/>
      <c r="D10" s="291"/>
      <c r="E10" s="296" t="s">
        <v>33</v>
      </c>
      <c r="F10" s="297"/>
      <c r="G10" s="306"/>
    </row>
    <row r="11" spans="1:7" ht="15" thickBot="1">
      <c r="A11" s="177" t="s">
        <v>2</v>
      </c>
      <c r="B11" s="54" t="s">
        <v>34</v>
      </c>
      <c r="C11" s="54"/>
      <c r="D11" s="54"/>
      <c r="E11" s="135">
        <f>E13+E14+E15+E16+E17+E18+E19+E22+E23+E24+E25+E26+E27+E28+E29</f>
        <v>13299</v>
      </c>
      <c r="F11" s="135">
        <f>F13+F14+F15+F16+F17+F18+F19+F22+F23+F24+F25+F26+F27+F28+F29</f>
        <v>15211</v>
      </c>
      <c r="G11" s="135">
        <f>G13+G14+G15+G16+G17+G18+G19+G22+G23+G24+G25+G26+G27+G28+G29</f>
        <v>14588</v>
      </c>
    </row>
    <row r="12" spans="1:7" ht="13.5" thickTop="1">
      <c r="A12" s="70" t="s">
        <v>35</v>
      </c>
      <c r="B12" s="56"/>
      <c r="C12" s="57"/>
      <c r="D12" s="57"/>
      <c r="E12" s="108"/>
      <c r="F12" s="109"/>
      <c r="G12" s="110"/>
    </row>
    <row r="13" spans="1:7" ht="12.75">
      <c r="A13" s="62" t="s">
        <v>0</v>
      </c>
      <c r="B13" s="62"/>
      <c r="C13" s="63" t="s">
        <v>85</v>
      </c>
      <c r="D13" s="63"/>
      <c r="E13" s="111">
        <v>420</v>
      </c>
      <c r="F13" s="111">
        <v>518</v>
      </c>
      <c r="G13" s="257">
        <v>480</v>
      </c>
    </row>
    <row r="14" spans="1:7" ht="12.75">
      <c r="A14" s="62" t="s">
        <v>3</v>
      </c>
      <c r="B14" s="62"/>
      <c r="C14" s="63" t="s">
        <v>86</v>
      </c>
      <c r="D14" s="63"/>
      <c r="E14" s="111">
        <v>860</v>
      </c>
      <c r="F14" s="111">
        <v>2580</v>
      </c>
      <c r="G14" s="257">
        <v>2000</v>
      </c>
    </row>
    <row r="15" spans="1:7" ht="12.75">
      <c r="A15" s="62" t="s">
        <v>4</v>
      </c>
      <c r="B15" s="62"/>
      <c r="C15" s="63" t="s">
        <v>47</v>
      </c>
      <c r="D15" s="63"/>
      <c r="E15" s="111">
        <v>530</v>
      </c>
      <c r="F15" s="111">
        <v>514</v>
      </c>
      <c r="G15" s="257">
        <v>514</v>
      </c>
    </row>
    <row r="16" spans="1:7" ht="12.75">
      <c r="A16" s="230" t="s">
        <v>5</v>
      </c>
      <c r="B16" s="63"/>
      <c r="C16" s="63" t="s">
        <v>46</v>
      </c>
      <c r="D16" s="63"/>
      <c r="E16" s="111">
        <v>8</v>
      </c>
      <c r="F16" s="111">
        <v>14</v>
      </c>
      <c r="G16" s="257">
        <v>14</v>
      </c>
    </row>
    <row r="17" spans="1:7" ht="12.75">
      <c r="A17" s="230" t="s">
        <v>6</v>
      </c>
      <c r="B17" s="63"/>
      <c r="C17" s="266" t="s">
        <v>96</v>
      </c>
      <c r="D17" s="267"/>
      <c r="E17" s="109">
        <v>0</v>
      </c>
      <c r="F17" s="109">
        <v>0</v>
      </c>
      <c r="G17" s="108">
        <v>0</v>
      </c>
    </row>
    <row r="18" spans="1:7" ht="12.75">
      <c r="A18" s="230" t="s">
        <v>7</v>
      </c>
      <c r="B18" s="63"/>
      <c r="C18" s="63" t="s">
        <v>48</v>
      </c>
      <c r="D18" s="63"/>
      <c r="E18" s="109">
        <v>280</v>
      </c>
      <c r="F18" s="109">
        <v>400</v>
      </c>
      <c r="G18" s="108">
        <v>400</v>
      </c>
    </row>
    <row r="19" spans="1:7" ht="12.75">
      <c r="A19" s="230" t="s">
        <v>8</v>
      </c>
      <c r="B19" s="63"/>
      <c r="C19" s="148" t="s">
        <v>36</v>
      </c>
      <c r="D19" s="148"/>
      <c r="E19" s="161">
        <f>SUM(E20:E21)</f>
        <v>7520</v>
      </c>
      <c r="F19" s="161">
        <f>SUM(F20:F21)</f>
        <v>7520</v>
      </c>
      <c r="G19" s="162">
        <f>SUM(G20:G21)</f>
        <v>7520</v>
      </c>
    </row>
    <row r="20" spans="1:7" ht="12.75">
      <c r="A20" s="230" t="s">
        <v>9</v>
      </c>
      <c r="B20" s="63"/>
      <c r="C20" s="68" t="s">
        <v>35</v>
      </c>
      <c r="D20" s="63" t="s">
        <v>37</v>
      </c>
      <c r="E20" s="109">
        <v>7469</v>
      </c>
      <c r="F20" s="109">
        <v>7469</v>
      </c>
      <c r="G20" s="108">
        <v>7469</v>
      </c>
    </row>
    <row r="21" spans="1:7" ht="12.75">
      <c r="A21" s="230" t="s">
        <v>10</v>
      </c>
      <c r="B21" s="63"/>
      <c r="C21" s="63"/>
      <c r="D21" s="63" t="s">
        <v>38</v>
      </c>
      <c r="E21" s="111">
        <v>51</v>
      </c>
      <c r="F21" s="111">
        <v>51</v>
      </c>
      <c r="G21" s="257">
        <v>51</v>
      </c>
    </row>
    <row r="22" spans="1:7" ht="12.75">
      <c r="A22" s="230" t="s">
        <v>11</v>
      </c>
      <c r="B22" s="63"/>
      <c r="C22" s="63" t="s">
        <v>49</v>
      </c>
      <c r="D22" s="63"/>
      <c r="E22" s="111">
        <v>2539</v>
      </c>
      <c r="F22" s="111">
        <v>2539</v>
      </c>
      <c r="G22" s="257">
        <v>2539</v>
      </c>
    </row>
    <row r="23" spans="1:7" ht="12.75">
      <c r="A23" s="230" t="s">
        <v>12</v>
      </c>
      <c r="B23" s="63"/>
      <c r="C23" s="63" t="s">
        <v>50</v>
      </c>
      <c r="D23" s="63"/>
      <c r="E23" s="111">
        <v>31</v>
      </c>
      <c r="F23" s="111">
        <v>31</v>
      </c>
      <c r="G23" s="257">
        <v>31</v>
      </c>
    </row>
    <row r="24" spans="1:7" ht="12.75">
      <c r="A24" s="230" t="s">
        <v>14</v>
      </c>
      <c r="B24" s="63"/>
      <c r="C24" s="63" t="s">
        <v>88</v>
      </c>
      <c r="D24" s="63"/>
      <c r="E24" s="111">
        <v>255</v>
      </c>
      <c r="F24" s="111">
        <v>247</v>
      </c>
      <c r="G24" s="257">
        <v>247</v>
      </c>
    </row>
    <row r="25" spans="1:7" ht="12.75">
      <c r="A25" s="230" t="s">
        <v>15</v>
      </c>
      <c r="B25" s="63"/>
      <c r="C25" s="63" t="s">
        <v>58</v>
      </c>
      <c r="D25" s="63"/>
      <c r="E25" s="111">
        <v>0</v>
      </c>
      <c r="F25" s="111">
        <v>0</v>
      </c>
      <c r="G25" s="257">
        <v>0</v>
      </c>
    </row>
    <row r="26" spans="1:7" ht="12.75">
      <c r="A26" s="230" t="s">
        <v>16</v>
      </c>
      <c r="B26" s="63"/>
      <c r="C26" s="69" t="s">
        <v>39</v>
      </c>
      <c r="D26" s="63"/>
      <c r="E26" s="111">
        <v>0</v>
      </c>
      <c r="F26" s="111">
        <v>0</v>
      </c>
      <c r="G26" s="257">
        <v>0</v>
      </c>
    </row>
    <row r="27" spans="1:7" ht="12.75">
      <c r="A27" s="230" t="s">
        <v>17</v>
      </c>
      <c r="B27" s="71"/>
      <c r="C27" s="71" t="s">
        <v>51</v>
      </c>
      <c r="D27" s="71"/>
      <c r="E27" s="111">
        <v>100</v>
      </c>
      <c r="F27" s="111">
        <v>97</v>
      </c>
      <c r="G27" s="257">
        <v>97</v>
      </c>
    </row>
    <row r="28" spans="1:7" ht="12.75">
      <c r="A28" s="230" t="s">
        <v>18</v>
      </c>
      <c r="B28" s="71"/>
      <c r="C28" s="71" t="s">
        <v>52</v>
      </c>
      <c r="D28" s="71"/>
      <c r="E28" s="111">
        <v>616</v>
      </c>
      <c r="F28" s="111">
        <v>616</v>
      </c>
      <c r="G28" s="257">
        <v>616</v>
      </c>
    </row>
    <row r="29" spans="1:7" ht="13.5" thickBot="1">
      <c r="A29" s="230" t="s">
        <v>19</v>
      </c>
      <c r="B29" s="71"/>
      <c r="C29" s="71" t="s">
        <v>59</v>
      </c>
      <c r="D29" s="71"/>
      <c r="E29" s="112">
        <v>140</v>
      </c>
      <c r="F29" s="112">
        <v>135</v>
      </c>
      <c r="G29" s="258">
        <v>130</v>
      </c>
    </row>
    <row r="30" spans="1:7" ht="15" thickBot="1">
      <c r="A30" s="230" t="s">
        <v>20</v>
      </c>
      <c r="B30" s="74" t="s">
        <v>40</v>
      </c>
      <c r="C30" s="74"/>
      <c r="D30" s="75"/>
      <c r="E30" s="134">
        <f>SUM(E32+E35+E37+E36+E38+E39+E40)</f>
        <v>13299</v>
      </c>
      <c r="F30" s="134">
        <f>SUM(F32+F35+F37+F36+F38+F39+F40)</f>
        <v>15211</v>
      </c>
      <c r="G30" s="134">
        <f>SUM(G32+G35+G37+G36+G38+G39+G40)</f>
        <v>14588</v>
      </c>
    </row>
    <row r="31" spans="1:7" ht="12.75">
      <c r="A31" s="230" t="s">
        <v>21</v>
      </c>
      <c r="B31" s="71"/>
      <c r="C31" s="71"/>
      <c r="D31" s="71"/>
      <c r="E31" s="113"/>
      <c r="F31" s="114"/>
      <c r="G31" s="110"/>
    </row>
    <row r="32" spans="1:7" ht="12.75">
      <c r="A32" s="230" t="s">
        <v>22</v>
      </c>
      <c r="B32" s="63"/>
      <c r="C32" s="151" t="s">
        <v>41</v>
      </c>
      <c r="D32" s="151"/>
      <c r="E32" s="127">
        <f>SUM(E33:E34)</f>
        <v>0</v>
      </c>
      <c r="F32" s="127">
        <v>100</v>
      </c>
      <c r="G32" s="127">
        <v>100</v>
      </c>
    </row>
    <row r="33" spans="1:7" ht="12.75">
      <c r="A33" s="230" t="s">
        <v>23</v>
      </c>
      <c r="B33" s="63"/>
      <c r="C33" s="268" t="s">
        <v>98</v>
      </c>
      <c r="D33" s="269"/>
      <c r="E33" s="115">
        <v>0</v>
      </c>
      <c r="F33" s="116">
        <v>0</v>
      </c>
      <c r="G33" s="115">
        <v>0</v>
      </c>
    </row>
    <row r="34" spans="1:7" ht="12.75">
      <c r="A34" s="230" t="s">
        <v>24</v>
      </c>
      <c r="B34" s="63"/>
      <c r="C34" s="79"/>
      <c r="D34" s="80" t="s">
        <v>44</v>
      </c>
      <c r="E34" s="117">
        <v>0</v>
      </c>
      <c r="F34" s="118">
        <v>0</v>
      </c>
      <c r="G34" s="117">
        <v>0</v>
      </c>
    </row>
    <row r="35" spans="1:7" ht="12.75">
      <c r="A35" s="230" t="s">
        <v>25</v>
      </c>
      <c r="B35" s="63"/>
      <c r="C35" s="80" t="s">
        <v>57</v>
      </c>
      <c r="D35" s="80"/>
      <c r="E35" s="117">
        <v>200</v>
      </c>
      <c r="F35" s="118">
        <v>200</v>
      </c>
      <c r="G35" s="117">
        <v>200</v>
      </c>
    </row>
    <row r="36" spans="1:7" ht="12.75">
      <c r="A36" s="230" t="s">
        <v>26</v>
      </c>
      <c r="B36" s="63"/>
      <c r="C36" s="80" t="s">
        <v>80</v>
      </c>
      <c r="D36" s="80"/>
      <c r="E36" s="117">
        <v>0</v>
      </c>
      <c r="F36" s="118">
        <v>0</v>
      </c>
      <c r="G36" s="117">
        <v>0</v>
      </c>
    </row>
    <row r="37" spans="1:7" ht="12.75">
      <c r="A37" s="230" t="s">
        <v>27</v>
      </c>
      <c r="B37" s="63"/>
      <c r="C37" s="63" t="s">
        <v>53</v>
      </c>
      <c r="D37" s="63"/>
      <c r="E37" s="117">
        <v>110</v>
      </c>
      <c r="F37" s="118">
        <v>100</v>
      </c>
      <c r="G37" s="117">
        <v>100</v>
      </c>
    </row>
    <row r="38" spans="1:7" ht="12.75">
      <c r="A38" s="230" t="s">
        <v>28</v>
      </c>
      <c r="B38" s="63"/>
      <c r="C38" s="63" t="s">
        <v>54</v>
      </c>
      <c r="D38" s="63"/>
      <c r="E38" s="117">
        <v>0</v>
      </c>
      <c r="F38" s="118">
        <v>0</v>
      </c>
      <c r="G38" s="117">
        <v>0</v>
      </c>
    </row>
    <row r="39" spans="1:7" ht="12.75">
      <c r="A39" s="230" t="s">
        <v>29</v>
      </c>
      <c r="B39" s="63"/>
      <c r="C39" s="270" t="s">
        <v>55</v>
      </c>
      <c r="D39" s="270"/>
      <c r="E39" s="115">
        <v>0</v>
      </c>
      <c r="F39" s="116">
        <v>0</v>
      </c>
      <c r="G39" s="115">
        <v>0</v>
      </c>
    </row>
    <row r="40" spans="1:7" ht="12.75">
      <c r="A40" s="230" t="s">
        <v>30</v>
      </c>
      <c r="B40" s="63"/>
      <c r="C40" s="148" t="s">
        <v>56</v>
      </c>
      <c r="D40" s="148"/>
      <c r="E40" s="159">
        <f>SUM(E41:E48)</f>
        <v>12989</v>
      </c>
      <c r="F40" s="160">
        <f>SUM(F41:F48)</f>
        <v>14811</v>
      </c>
      <c r="G40" s="159">
        <f>SUM(G41:G48)</f>
        <v>14188</v>
      </c>
    </row>
    <row r="41" spans="1:7" ht="12.75">
      <c r="A41" s="230" t="s">
        <v>31</v>
      </c>
      <c r="B41" s="63"/>
      <c r="C41" s="68" t="s">
        <v>35</v>
      </c>
      <c r="D41" s="128" t="s">
        <v>42</v>
      </c>
      <c r="E41" s="129">
        <v>1475</v>
      </c>
      <c r="F41" s="130">
        <v>3280</v>
      </c>
      <c r="G41" s="129">
        <v>2707</v>
      </c>
    </row>
    <row r="42" spans="1:7" ht="12.75">
      <c r="A42" s="230" t="s">
        <v>128</v>
      </c>
      <c r="B42" s="83"/>
      <c r="C42" s="83"/>
      <c r="D42" s="131" t="s">
        <v>43</v>
      </c>
      <c r="E42" s="132">
        <v>499</v>
      </c>
      <c r="F42" s="133">
        <v>616</v>
      </c>
      <c r="G42" s="132">
        <v>616</v>
      </c>
    </row>
    <row r="43" spans="1:9" ht="12.75">
      <c r="A43" s="230" t="s">
        <v>32</v>
      </c>
      <c r="B43" s="84"/>
      <c r="C43" s="84"/>
      <c r="D43" s="131" t="s">
        <v>89</v>
      </c>
      <c r="E43" s="132">
        <v>750</v>
      </c>
      <c r="F43" s="133">
        <v>650</v>
      </c>
      <c r="G43" s="132">
        <v>600</v>
      </c>
      <c r="I43" s="37"/>
    </row>
    <row r="44" spans="1:9" ht="12.75">
      <c r="A44" s="230" t="s">
        <v>81</v>
      </c>
      <c r="B44" s="84"/>
      <c r="C44" s="84"/>
      <c r="D44" s="131" t="s">
        <v>127</v>
      </c>
      <c r="E44" s="132">
        <v>0</v>
      </c>
      <c r="F44" s="133">
        <v>0</v>
      </c>
      <c r="G44" s="132">
        <v>0</v>
      </c>
      <c r="I44" s="37"/>
    </row>
    <row r="45" spans="1:7" ht="12.75">
      <c r="A45" s="230" t="s">
        <v>82</v>
      </c>
      <c r="B45" s="84"/>
      <c r="C45" s="84"/>
      <c r="D45" s="154" t="s">
        <v>75</v>
      </c>
      <c r="E45" s="157">
        <v>10265</v>
      </c>
      <c r="F45" s="158">
        <v>10265</v>
      </c>
      <c r="G45" s="157">
        <v>10265</v>
      </c>
    </row>
    <row r="46" spans="1:7" ht="12.75">
      <c r="A46" s="230" t="s">
        <v>83</v>
      </c>
      <c r="B46" s="84"/>
      <c r="C46" s="84"/>
      <c r="D46" s="154" t="s">
        <v>76</v>
      </c>
      <c r="E46" s="157">
        <v>0</v>
      </c>
      <c r="F46" s="158">
        <v>0</v>
      </c>
      <c r="G46" s="157">
        <v>0</v>
      </c>
    </row>
    <row r="47" spans="1:7" ht="12.75">
      <c r="A47" s="230" t="s">
        <v>84</v>
      </c>
      <c r="B47" s="84"/>
      <c r="C47" s="84"/>
      <c r="D47" s="106" t="s">
        <v>77</v>
      </c>
      <c r="E47" s="119">
        <v>0</v>
      </c>
      <c r="F47" s="120">
        <v>0</v>
      </c>
      <c r="G47" s="119">
        <v>0</v>
      </c>
    </row>
    <row r="48" spans="1:7" ht="13.5" thickBot="1">
      <c r="A48" s="230" t="s">
        <v>130</v>
      </c>
      <c r="B48" s="84"/>
      <c r="C48" s="84"/>
      <c r="D48" s="107" t="s">
        <v>78</v>
      </c>
      <c r="E48" s="121">
        <v>0</v>
      </c>
      <c r="F48" s="122">
        <v>0</v>
      </c>
      <c r="G48" s="121">
        <v>0</v>
      </c>
    </row>
    <row r="49" spans="1:7" ht="13.5" thickBot="1">
      <c r="A49" s="231" t="s">
        <v>131</v>
      </c>
      <c r="B49" s="272" t="s">
        <v>132</v>
      </c>
      <c r="C49" s="272"/>
      <c r="D49" s="273"/>
      <c r="E49" s="134">
        <f>E30-E11</f>
        <v>0</v>
      </c>
      <c r="F49" s="134">
        <f>F30-F11</f>
        <v>0</v>
      </c>
      <c r="G49" s="134">
        <f>G30-G11</f>
        <v>0</v>
      </c>
    </row>
    <row r="50" spans="1:7" ht="12.75">
      <c r="A50" s="274" t="s">
        <v>45</v>
      </c>
      <c r="B50" s="275"/>
      <c r="C50" s="275"/>
      <c r="D50" s="275"/>
      <c r="E50" s="275"/>
      <c r="F50" s="275"/>
      <c r="G50" s="275"/>
    </row>
    <row r="51" spans="1:7" ht="12.75">
      <c r="A51" s="92"/>
      <c r="B51" s="92"/>
      <c r="C51" s="92"/>
      <c r="D51" s="92"/>
      <c r="E51" s="93"/>
      <c r="F51" s="93"/>
      <c r="G51" s="93"/>
    </row>
    <row r="52" spans="1:7" ht="12.75">
      <c r="A52" s="52" t="s">
        <v>103</v>
      </c>
      <c r="B52" s="52"/>
      <c r="C52" s="52"/>
      <c r="D52" s="165" t="s">
        <v>13</v>
      </c>
      <c r="E52" s="262"/>
      <c r="F52" s="263"/>
      <c r="G52" s="263"/>
    </row>
    <row r="53" spans="1:7" ht="12.75">
      <c r="A53" s="262" t="s">
        <v>124</v>
      </c>
      <c r="B53" s="265"/>
      <c r="C53" s="265"/>
      <c r="D53" s="265"/>
      <c r="E53" s="265"/>
      <c r="F53" s="265"/>
      <c r="G53" s="265"/>
    </row>
    <row r="54" spans="1:7" ht="12.75">
      <c r="A54" s="48"/>
      <c r="B54" s="48"/>
      <c r="C54" s="48"/>
      <c r="D54" s="48"/>
      <c r="E54" s="262"/>
      <c r="F54" s="263"/>
      <c r="G54" s="263"/>
    </row>
    <row r="55" spans="1:7" ht="12.75">
      <c r="A55" s="262" t="s">
        <v>125</v>
      </c>
      <c r="B55" s="265"/>
      <c r="C55" s="265"/>
      <c r="D55" s="265"/>
      <c r="E55" s="263"/>
      <c r="F55" s="263"/>
      <c r="G55" s="263"/>
    </row>
    <row r="56" spans="1:7" ht="12.75">
      <c r="A56" s="52"/>
      <c r="B56" s="52"/>
      <c r="C56" s="52"/>
      <c r="D56" s="52"/>
      <c r="E56" s="263"/>
      <c r="F56" s="263"/>
      <c r="G56" s="263"/>
    </row>
    <row r="57" spans="1:7" ht="12.75">
      <c r="A57" s="48"/>
      <c r="B57" s="48"/>
      <c r="C57" s="48"/>
      <c r="D57" s="48"/>
      <c r="E57" s="48"/>
      <c r="F57" s="48"/>
      <c r="G57" s="48"/>
    </row>
  </sheetData>
  <sheetProtection/>
  <mergeCells count="20">
    <mergeCell ref="A50:G50"/>
    <mergeCell ref="E8:E9"/>
    <mergeCell ref="F4:G4"/>
    <mergeCell ref="C17:D17"/>
    <mergeCell ref="F8:F9"/>
    <mergeCell ref="A1:G1"/>
    <mergeCell ref="A2:G2"/>
    <mergeCell ref="A5:G5"/>
    <mergeCell ref="A7:D7"/>
    <mergeCell ref="A8:D10"/>
    <mergeCell ref="E52:G52"/>
    <mergeCell ref="A4:D4"/>
    <mergeCell ref="E54:G56"/>
    <mergeCell ref="A55:D55"/>
    <mergeCell ref="C33:D33"/>
    <mergeCell ref="C39:D39"/>
    <mergeCell ref="B49:D49"/>
    <mergeCell ref="G8:G9"/>
    <mergeCell ref="A53:G53"/>
    <mergeCell ref="E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4">
      <selection activeCell="G41" sqref="G41"/>
    </sheetView>
  </sheetViews>
  <sheetFormatPr defaultColWidth="9.00390625" defaultRowHeight="12.75"/>
  <cols>
    <col min="1" max="1" width="5.625" style="0" customWidth="1"/>
    <col min="2" max="2" width="3.125" style="0" customWidth="1"/>
    <col min="4" max="4" width="28.00390625" style="0" customWidth="1"/>
    <col min="5" max="7" width="12.75390625" style="0" customWidth="1"/>
  </cols>
  <sheetData>
    <row r="1" spans="1:7" ht="15.75">
      <c r="A1" s="277" t="s">
        <v>112</v>
      </c>
      <c r="B1" s="277"/>
      <c r="C1" s="277"/>
      <c r="D1" s="277"/>
      <c r="E1" s="277"/>
      <c r="F1" s="277"/>
      <c r="G1" s="277"/>
    </row>
    <row r="2" spans="1:7" ht="12.75">
      <c r="A2" s="48"/>
      <c r="B2" s="48"/>
      <c r="C2" s="48"/>
      <c r="D2" s="48"/>
      <c r="E2" s="48"/>
      <c r="F2" s="48"/>
      <c r="G2" s="48"/>
    </row>
    <row r="3" spans="1:7" ht="12.75">
      <c r="A3" s="48"/>
      <c r="B3" s="48"/>
      <c r="C3" s="48"/>
      <c r="D3" s="48"/>
      <c r="E3" s="48"/>
      <c r="F3" s="48"/>
      <c r="G3" s="48"/>
    </row>
    <row r="4" spans="1:7" ht="12.75">
      <c r="A4" s="316" t="s">
        <v>118</v>
      </c>
      <c r="B4" s="316"/>
      <c r="C4" s="316"/>
      <c r="D4" s="316"/>
      <c r="E4" s="48"/>
      <c r="F4" s="315" t="s">
        <v>95</v>
      </c>
      <c r="G4" s="315"/>
    </row>
    <row r="5" spans="1:7" ht="18">
      <c r="A5" s="317" t="s">
        <v>133</v>
      </c>
      <c r="B5" s="317"/>
      <c r="C5" s="317"/>
      <c r="D5" s="317"/>
      <c r="E5" s="317"/>
      <c r="F5" s="317"/>
      <c r="G5" s="317"/>
    </row>
    <row r="6" spans="1:7" ht="18">
      <c r="A6" s="50" t="s">
        <v>13</v>
      </c>
      <c r="B6" s="48"/>
      <c r="C6" s="51"/>
      <c r="D6" s="48"/>
      <c r="E6" s="51"/>
      <c r="F6" s="48"/>
      <c r="G6" s="48"/>
    </row>
    <row r="7" spans="1:12" ht="18" thickBot="1">
      <c r="A7" s="282"/>
      <c r="B7" s="282"/>
      <c r="C7" s="282"/>
      <c r="D7" s="282"/>
      <c r="E7" s="48"/>
      <c r="F7" s="48"/>
      <c r="G7" s="48"/>
      <c r="H7" s="17"/>
      <c r="I7" s="17"/>
      <c r="J7" s="17"/>
      <c r="K7" s="17"/>
      <c r="L7" s="17"/>
    </row>
    <row r="8" spans="1:7" ht="21.75" customHeight="1">
      <c r="A8" s="283" t="s">
        <v>1</v>
      </c>
      <c r="B8" s="284"/>
      <c r="C8" s="284"/>
      <c r="D8" s="285"/>
      <c r="E8" s="292" t="s">
        <v>134</v>
      </c>
      <c r="F8" s="294" t="s">
        <v>135</v>
      </c>
      <c r="G8" s="294" t="s">
        <v>133</v>
      </c>
    </row>
    <row r="9" spans="1:7" ht="13.5" thickBot="1">
      <c r="A9" s="286"/>
      <c r="B9" s="287"/>
      <c r="C9" s="287"/>
      <c r="D9" s="288"/>
      <c r="E9" s="293"/>
      <c r="F9" s="295"/>
      <c r="G9" s="295"/>
    </row>
    <row r="10" spans="1:7" ht="13.5" thickBot="1">
      <c r="A10" s="289"/>
      <c r="B10" s="290"/>
      <c r="C10" s="290"/>
      <c r="D10" s="291"/>
      <c r="E10" s="296" t="s">
        <v>33</v>
      </c>
      <c r="F10" s="297"/>
      <c r="G10" s="297"/>
    </row>
    <row r="11" spans="1:7" ht="15" thickBot="1">
      <c r="A11" s="214" t="s">
        <v>2</v>
      </c>
      <c r="B11" s="215" t="s">
        <v>34</v>
      </c>
      <c r="C11" s="215"/>
      <c r="D11" s="215"/>
      <c r="E11" s="189">
        <f>E13+E14+E15+E16+E17+E18+E19+E22+E23+E24+E25+E26+E27+E28+E29</f>
        <v>2023</v>
      </c>
      <c r="F11" s="189">
        <f>F13+F14+F15+F16+F17+F18+F19+F22+F23+F24+F25+F26+F27+F28+F29</f>
        <v>2133</v>
      </c>
      <c r="G11" s="189">
        <f>G13+G14+G15+G16+G17+G18+G19+G22+G23+G24+G25+G26+G27+G28+G29</f>
        <v>2133</v>
      </c>
    </row>
    <row r="12" spans="1:7" ht="13.5" thickTop="1">
      <c r="A12" s="185" t="s">
        <v>35</v>
      </c>
      <c r="B12" s="178"/>
      <c r="C12" s="179"/>
      <c r="D12" s="179"/>
      <c r="E12" s="123"/>
      <c r="F12" s="124"/>
      <c r="G12" s="180"/>
    </row>
    <row r="13" spans="1:7" ht="12.75">
      <c r="A13" s="232" t="s">
        <v>0</v>
      </c>
      <c r="B13" s="181"/>
      <c r="C13" s="181" t="s">
        <v>85</v>
      </c>
      <c r="D13" s="181"/>
      <c r="E13" s="125">
        <v>96</v>
      </c>
      <c r="F13" s="125">
        <v>93</v>
      </c>
      <c r="G13" s="196">
        <v>93</v>
      </c>
    </row>
    <row r="14" spans="1:7" ht="12.75">
      <c r="A14" s="232" t="s">
        <v>3</v>
      </c>
      <c r="B14" s="181"/>
      <c r="C14" s="181" t="s">
        <v>86</v>
      </c>
      <c r="D14" s="181"/>
      <c r="E14" s="125">
        <v>0</v>
      </c>
      <c r="F14" s="125">
        <v>0</v>
      </c>
      <c r="G14" s="196">
        <v>0</v>
      </c>
    </row>
    <row r="15" spans="1:7" ht="12.75">
      <c r="A15" s="232" t="s">
        <v>4</v>
      </c>
      <c r="B15" s="181"/>
      <c r="C15" s="181" t="s">
        <v>47</v>
      </c>
      <c r="D15" s="181"/>
      <c r="E15" s="125">
        <v>289</v>
      </c>
      <c r="F15" s="125">
        <v>60</v>
      </c>
      <c r="G15" s="196">
        <v>60</v>
      </c>
    </row>
    <row r="16" spans="1:7" ht="12.75">
      <c r="A16" s="232" t="s">
        <v>5</v>
      </c>
      <c r="B16" s="181"/>
      <c r="C16" s="181" t="s">
        <v>46</v>
      </c>
      <c r="D16" s="181"/>
      <c r="E16" s="125">
        <v>1</v>
      </c>
      <c r="F16" s="125">
        <v>0</v>
      </c>
      <c r="G16" s="196">
        <v>0</v>
      </c>
    </row>
    <row r="17" spans="1:7" ht="12.75">
      <c r="A17" s="232" t="s">
        <v>6</v>
      </c>
      <c r="B17" s="181"/>
      <c r="C17" s="313" t="s">
        <v>96</v>
      </c>
      <c r="D17" s="314"/>
      <c r="E17" s="124">
        <v>0</v>
      </c>
      <c r="F17" s="124">
        <v>0</v>
      </c>
      <c r="G17" s="123">
        <v>0</v>
      </c>
    </row>
    <row r="18" spans="1:7" ht="12.75">
      <c r="A18" s="232" t="s">
        <v>7</v>
      </c>
      <c r="B18" s="181"/>
      <c r="C18" s="181" t="s">
        <v>48</v>
      </c>
      <c r="D18" s="181"/>
      <c r="E18" s="124">
        <v>1077</v>
      </c>
      <c r="F18" s="124">
        <v>1420</v>
      </c>
      <c r="G18" s="123">
        <v>1420</v>
      </c>
    </row>
    <row r="19" spans="1:7" ht="12.75">
      <c r="A19" s="232" t="s">
        <v>8</v>
      </c>
      <c r="B19" s="181"/>
      <c r="C19" s="182" t="s">
        <v>36</v>
      </c>
      <c r="D19" s="182"/>
      <c r="E19" s="163">
        <f>SUM(E20:E21)</f>
        <v>409</v>
      </c>
      <c r="F19" s="163">
        <f>SUM(F20:F21)</f>
        <v>409</v>
      </c>
      <c r="G19" s="164">
        <f>SUM(G20:G21)</f>
        <v>409</v>
      </c>
    </row>
    <row r="20" spans="1:7" ht="12.75">
      <c r="A20" s="232" t="s">
        <v>9</v>
      </c>
      <c r="B20" s="181"/>
      <c r="C20" s="183" t="s">
        <v>35</v>
      </c>
      <c r="D20" s="181" t="s">
        <v>37</v>
      </c>
      <c r="E20" s="124">
        <v>400</v>
      </c>
      <c r="F20" s="124">
        <v>400</v>
      </c>
      <c r="G20" s="123">
        <v>400</v>
      </c>
    </row>
    <row r="21" spans="1:7" ht="12.75">
      <c r="A21" s="232" t="s">
        <v>10</v>
      </c>
      <c r="B21" s="181"/>
      <c r="C21" s="181"/>
      <c r="D21" s="181" t="s">
        <v>38</v>
      </c>
      <c r="E21" s="125">
        <v>9</v>
      </c>
      <c r="F21" s="125">
        <v>9</v>
      </c>
      <c r="G21" s="196">
        <v>9</v>
      </c>
    </row>
    <row r="22" spans="1:7" ht="12.75">
      <c r="A22" s="232" t="s">
        <v>11</v>
      </c>
      <c r="B22" s="181"/>
      <c r="C22" s="181" t="s">
        <v>49</v>
      </c>
      <c r="D22" s="181"/>
      <c r="E22" s="125">
        <v>137</v>
      </c>
      <c r="F22" s="125">
        <v>137</v>
      </c>
      <c r="G22" s="196">
        <v>137</v>
      </c>
    </row>
    <row r="23" spans="1:7" ht="12.75">
      <c r="A23" s="232" t="s">
        <v>12</v>
      </c>
      <c r="B23" s="181"/>
      <c r="C23" s="181" t="s">
        <v>50</v>
      </c>
      <c r="D23" s="181"/>
      <c r="E23" s="125">
        <v>2</v>
      </c>
      <c r="F23" s="125">
        <v>2</v>
      </c>
      <c r="G23" s="196">
        <v>2</v>
      </c>
    </row>
    <row r="24" spans="1:7" ht="12.75">
      <c r="A24" s="232" t="s">
        <v>14</v>
      </c>
      <c r="B24" s="181"/>
      <c r="C24" s="181" t="s">
        <v>88</v>
      </c>
      <c r="D24" s="181"/>
      <c r="E24" s="125">
        <v>12</v>
      </c>
      <c r="F24" s="125">
        <v>12</v>
      </c>
      <c r="G24" s="196">
        <v>12</v>
      </c>
    </row>
    <row r="25" spans="1:7" ht="12.75">
      <c r="A25" s="232" t="s">
        <v>15</v>
      </c>
      <c r="B25" s="181"/>
      <c r="C25" s="181" t="s">
        <v>58</v>
      </c>
      <c r="D25" s="181"/>
      <c r="E25" s="125">
        <v>0</v>
      </c>
      <c r="F25" s="125">
        <v>0</v>
      </c>
      <c r="G25" s="196">
        <v>0</v>
      </c>
    </row>
    <row r="26" spans="1:7" ht="12.75">
      <c r="A26" s="232" t="s">
        <v>16</v>
      </c>
      <c r="B26" s="181"/>
      <c r="C26" s="184" t="s">
        <v>39</v>
      </c>
      <c r="D26" s="181"/>
      <c r="E26" s="125">
        <v>0</v>
      </c>
      <c r="F26" s="125">
        <v>0</v>
      </c>
      <c r="G26" s="196">
        <v>0</v>
      </c>
    </row>
    <row r="27" spans="1:7" ht="12.75">
      <c r="A27" s="232" t="s">
        <v>17</v>
      </c>
      <c r="B27" s="186"/>
      <c r="C27" s="186" t="s">
        <v>51</v>
      </c>
      <c r="D27" s="186"/>
      <c r="E27" s="125">
        <v>0</v>
      </c>
      <c r="F27" s="125">
        <v>0</v>
      </c>
      <c r="G27" s="196">
        <v>0</v>
      </c>
    </row>
    <row r="28" spans="1:7" ht="12.75">
      <c r="A28" s="232" t="s">
        <v>18</v>
      </c>
      <c r="B28" s="186"/>
      <c r="C28" s="186" t="s">
        <v>52</v>
      </c>
      <c r="D28" s="186"/>
      <c r="E28" s="125">
        <v>0</v>
      </c>
      <c r="F28" s="125">
        <v>0</v>
      </c>
      <c r="G28" s="196">
        <v>0</v>
      </c>
    </row>
    <row r="29" spans="1:7" ht="13.5" thickBot="1">
      <c r="A29" s="232" t="s">
        <v>19</v>
      </c>
      <c r="B29" s="186"/>
      <c r="C29" s="186" t="s">
        <v>59</v>
      </c>
      <c r="D29" s="186"/>
      <c r="E29" s="126">
        <v>0</v>
      </c>
      <c r="F29" s="126">
        <v>0</v>
      </c>
      <c r="G29" s="216">
        <v>0</v>
      </c>
    </row>
    <row r="30" spans="1:7" ht="15" thickBot="1">
      <c r="A30" s="232" t="s">
        <v>20</v>
      </c>
      <c r="B30" s="187" t="s">
        <v>40</v>
      </c>
      <c r="C30" s="187"/>
      <c r="D30" s="188"/>
      <c r="E30" s="189">
        <f>SUM(E32+E35+E37+E36+E38+E39+E40)</f>
        <v>2023</v>
      </c>
      <c r="F30" s="189">
        <f>SUM(F32+F35+F37+F36+F38+F39+F40)</f>
        <v>2133</v>
      </c>
      <c r="G30" s="189">
        <f>SUM(G32+G35+G37+G36+G38+G39+G40)</f>
        <v>2133</v>
      </c>
    </row>
    <row r="31" spans="1:7" ht="12.75">
      <c r="A31" s="232" t="s">
        <v>21</v>
      </c>
      <c r="B31" s="186"/>
      <c r="C31" s="186"/>
      <c r="D31" s="186"/>
      <c r="E31" s="190"/>
      <c r="F31" s="191"/>
      <c r="G31" s="180"/>
    </row>
    <row r="32" spans="1:7" ht="12.75">
      <c r="A32" s="232" t="s">
        <v>22</v>
      </c>
      <c r="B32" s="181"/>
      <c r="C32" s="192" t="s">
        <v>41</v>
      </c>
      <c r="D32" s="192"/>
      <c r="E32" s="193">
        <f>SUM(E33:E34)</f>
        <v>0</v>
      </c>
      <c r="F32" s="193">
        <f>SUM(F33:F34)</f>
        <v>0</v>
      </c>
      <c r="G32" s="193">
        <f>SUM(G33:G34)</f>
        <v>0</v>
      </c>
    </row>
    <row r="33" spans="1:7" ht="12.75">
      <c r="A33" s="232" t="s">
        <v>23</v>
      </c>
      <c r="B33" s="181"/>
      <c r="C33" s="308" t="s">
        <v>98</v>
      </c>
      <c r="D33" s="309"/>
      <c r="E33" s="123">
        <v>0</v>
      </c>
      <c r="F33" s="124">
        <v>0</v>
      </c>
      <c r="G33" s="123">
        <v>0</v>
      </c>
    </row>
    <row r="34" spans="1:7" ht="12.75">
      <c r="A34" s="232" t="s">
        <v>24</v>
      </c>
      <c r="B34" s="181"/>
      <c r="C34" s="194"/>
      <c r="D34" s="195" t="s">
        <v>44</v>
      </c>
      <c r="E34" s="196">
        <v>0</v>
      </c>
      <c r="F34" s="125">
        <v>0</v>
      </c>
      <c r="G34" s="196">
        <v>0</v>
      </c>
    </row>
    <row r="35" spans="1:7" ht="12.75">
      <c r="A35" s="232" t="s">
        <v>25</v>
      </c>
      <c r="B35" s="181"/>
      <c r="C35" s="195" t="s">
        <v>57</v>
      </c>
      <c r="D35" s="195"/>
      <c r="E35" s="196">
        <v>0</v>
      </c>
      <c r="F35" s="125">
        <v>0</v>
      </c>
      <c r="G35" s="196">
        <v>0</v>
      </c>
    </row>
    <row r="36" spans="1:7" ht="12.75">
      <c r="A36" s="232" t="s">
        <v>26</v>
      </c>
      <c r="B36" s="181"/>
      <c r="C36" s="195" t="s">
        <v>80</v>
      </c>
      <c r="D36" s="195"/>
      <c r="E36" s="196">
        <v>0</v>
      </c>
      <c r="F36" s="125">
        <v>0</v>
      </c>
      <c r="G36" s="196">
        <v>0</v>
      </c>
    </row>
    <row r="37" spans="1:7" ht="12.75">
      <c r="A37" s="232" t="s">
        <v>27</v>
      </c>
      <c r="B37" s="181"/>
      <c r="C37" s="181" t="s">
        <v>53</v>
      </c>
      <c r="D37" s="181"/>
      <c r="E37" s="196">
        <v>0</v>
      </c>
      <c r="F37" s="125">
        <v>0</v>
      </c>
      <c r="G37" s="196">
        <v>0</v>
      </c>
    </row>
    <row r="38" spans="1:7" ht="12.75">
      <c r="A38" s="232" t="s">
        <v>28</v>
      </c>
      <c r="B38" s="181"/>
      <c r="C38" s="181" t="s">
        <v>54</v>
      </c>
      <c r="D38" s="181"/>
      <c r="E38" s="196">
        <v>0</v>
      </c>
      <c r="F38" s="125">
        <v>0</v>
      </c>
      <c r="G38" s="196">
        <v>0</v>
      </c>
    </row>
    <row r="39" spans="1:7" ht="12.75">
      <c r="A39" s="232" t="s">
        <v>29</v>
      </c>
      <c r="B39" s="181"/>
      <c r="C39" s="310" t="s">
        <v>55</v>
      </c>
      <c r="D39" s="310"/>
      <c r="E39" s="123">
        <v>0</v>
      </c>
      <c r="F39" s="124">
        <v>0</v>
      </c>
      <c r="G39" s="123">
        <v>0</v>
      </c>
    </row>
    <row r="40" spans="1:7" ht="12.75">
      <c r="A40" s="232" t="s">
        <v>30</v>
      </c>
      <c r="B40" s="181"/>
      <c r="C40" s="182" t="s">
        <v>56</v>
      </c>
      <c r="D40" s="182"/>
      <c r="E40" s="164">
        <f>SUM(E41:E48)</f>
        <v>2023</v>
      </c>
      <c r="F40" s="163">
        <f>SUM(F41:F48)</f>
        <v>2133</v>
      </c>
      <c r="G40" s="164">
        <f>SUM(G41:G48)</f>
        <v>2133</v>
      </c>
    </row>
    <row r="41" spans="1:7" ht="12.75">
      <c r="A41" s="232" t="s">
        <v>31</v>
      </c>
      <c r="B41" s="181"/>
      <c r="C41" s="183" t="s">
        <v>35</v>
      </c>
      <c r="D41" s="197" t="s">
        <v>42</v>
      </c>
      <c r="E41" s="199">
        <v>1180</v>
      </c>
      <c r="F41" s="199">
        <v>1480</v>
      </c>
      <c r="G41" s="198">
        <v>1480</v>
      </c>
    </row>
    <row r="42" spans="1:9" ht="12.75">
      <c r="A42" s="232" t="s">
        <v>128</v>
      </c>
      <c r="B42" s="200"/>
      <c r="C42" s="200"/>
      <c r="D42" s="201" t="s">
        <v>43</v>
      </c>
      <c r="E42" s="203">
        <v>0</v>
      </c>
      <c r="F42" s="203">
        <v>0</v>
      </c>
      <c r="G42" s="202">
        <v>0</v>
      </c>
      <c r="I42" s="37"/>
    </row>
    <row r="43" spans="1:7" ht="12.75">
      <c r="A43" s="232" t="s">
        <v>32</v>
      </c>
      <c r="B43" s="204"/>
      <c r="C43" s="204"/>
      <c r="D43" s="201" t="s">
        <v>89</v>
      </c>
      <c r="E43" s="203">
        <v>250</v>
      </c>
      <c r="F43" s="203">
        <v>60</v>
      </c>
      <c r="G43" s="202">
        <v>60</v>
      </c>
    </row>
    <row r="44" spans="1:7" ht="12.75">
      <c r="A44" s="232" t="s">
        <v>81</v>
      </c>
      <c r="B44" s="204"/>
      <c r="C44" s="204"/>
      <c r="D44" s="201" t="s">
        <v>127</v>
      </c>
      <c r="E44" s="203">
        <v>0</v>
      </c>
      <c r="F44" s="203">
        <v>0</v>
      </c>
      <c r="G44" s="202">
        <v>0</v>
      </c>
    </row>
    <row r="45" spans="1:7" ht="12.75">
      <c r="A45" s="232" t="s">
        <v>82</v>
      </c>
      <c r="B45" s="204"/>
      <c r="C45" s="204"/>
      <c r="D45" s="205" t="s">
        <v>75</v>
      </c>
      <c r="E45" s="207">
        <v>593</v>
      </c>
      <c r="F45" s="207">
        <v>593</v>
      </c>
      <c r="G45" s="206">
        <v>593</v>
      </c>
    </row>
    <row r="46" spans="1:7" ht="12.75">
      <c r="A46" s="232" t="s">
        <v>83</v>
      </c>
      <c r="B46" s="204"/>
      <c r="C46" s="204"/>
      <c r="D46" s="205" t="s">
        <v>76</v>
      </c>
      <c r="E46" s="207">
        <v>0</v>
      </c>
      <c r="F46" s="207">
        <v>0</v>
      </c>
      <c r="G46" s="206">
        <v>0</v>
      </c>
    </row>
    <row r="47" spans="1:7" ht="12.75">
      <c r="A47" s="232" t="s">
        <v>84</v>
      </c>
      <c r="B47" s="204"/>
      <c r="C47" s="204"/>
      <c r="D47" s="208" t="s">
        <v>77</v>
      </c>
      <c r="E47" s="210">
        <v>0</v>
      </c>
      <c r="F47" s="210">
        <v>0</v>
      </c>
      <c r="G47" s="209">
        <v>0</v>
      </c>
    </row>
    <row r="48" spans="1:7" ht="13.5" thickBot="1">
      <c r="A48" s="232" t="s">
        <v>130</v>
      </c>
      <c r="B48" s="204"/>
      <c r="C48" s="204"/>
      <c r="D48" s="211" t="s">
        <v>78</v>
      </c>
      <c r="E48" s="213">
        <v>0</v>
      </c>
      <c r="F48" s="213">
        <v>0</v>
      </c>
      <c r="G48" s="212">
        <v>0</v>
      </c>
    </row>
    <row r="49" spans="1:7" ht="13.5" thickBot="1">
      <c r="A49" s="233" t="s">
        <v>131</v>
      </c>
      <c r="B49" s="311" t="s">
        <v>132</v>
      </c>
      <c r="C49" s="311"/>
      <c r="D49" s="312"/>
      <c r="E49" s="189">
        <f>E30-E11</f>
        <v>0</v>
      </c>
      <c r="F49" s="189">
        <f>F30-F11</f>
        <v>0</v>
      </c>
      <c r="G49" s="189">
        <f>G30-G11</f>
        <v>0</v>
      </c>
    </row>
    <row r="50" spans="1:7" ht="12.75">
      <c r="A50" s="274" t="s">
        <v>45</v>
      </c>
      <c r="B50" s="275"/>
      <c r="C50" s="275"/>
      <c r="D50" s="275"/>
      <c r="E50" s="275"/>
      <c r="F50" s="275"/>
      <c r="G50" s="275"/>
    </row>
    <row r="51" spans="1:7" ht="12.75">
      <c r="A51" s="92"/>
      <c r="B51" s="92"/>
      <c r="C51" s="92"/>
      <c r="D51" s="92"/>
      <c r="E51" s="93"/>
      <c r="F51" s="93"/>
      <c r="G51" s="93"/>
    </row>
    <row r="52" spans="1:7" ht="12.75">
      <c r="A52" s="52" t="s">
        <v>103</v>
      </c>
      <c r="B52" s="52"/>
      <c r="C52" s="52"/>
      <c r="D52" s="165" t="s">
        <v>13</v>
      </c>
      <c r="E52" s="262"/>
      <c r="F52" s="263"/>
      <c r="G52" s="263"/>
    </row>
    <row r="53" spans="1:7" ht="15.75">
      <c r="A53" s="94"/>
      <c r="B53" s="94"/>
      <c r="C53" s="94"/>
      <c r="D53" s="94"/>
      <c r="E53" s="264"/>
      <c r="F53" s="263"/>
      <c r="G53" s="263"/>
    </row>
    <row r="54" spans="1:7" ht="12.75">
      <c r="A54" s="262" t="s">
        <v>104</v>
      </c>
      <c r="B54" s="265"/>
      <c r="C54" s="265"/>
      <c r="D54" s="265"/>
      <c r="E54" s="265"/>
      <c r="F54" s="265"/>
      <c r="G54" s="265"/>
    </row>
    <row r="55" spans="1:7" ht="12.75">
      <c r="A55" s="48"/>
      <c r="B55" s="48"/>
      <c r="C55" s="48"/>
      <c r="D55" s="48"/>
      <c r="E55" s="262"/>
      <c r="F55" s="263"/>
      <c r="G55" s="263"/>
    </row>
    <row r="56" spans="1:7" ht="12.75">
      <c r="A56" s="262" t="s">
        <v>125</v>
      </c>
      <c r="B56" s="265"/>
      <c r="C56" s="265"/>
      <c r="D56" s="265"/>
      <c r="E56" s="263"/>
      <c r="F56" s="263"/>
      <c r="G56" s="263"/>
    </row>
    <row r="57" spans="1:7" ht="12.75">
      <c r="A57" s="52"/>
      <c r="B57" s="52"/>
      <c r="C57" s="52"/>
      <c r="D57" s="52"/>
      <c r="E57" s="263"/>
      <c r="F57" s="263"/>
      <c r="G57" s="263"/>
    </row>
  </sheetData>
  <sheetProtection/>
  <mergeCells count="20">
    <mergeCell ref="C17:D17"/>
    <mergeCell ref="E10:G10"/>
    <mergeCell ref="F4:G4"/>
    <mergeCell ref="E52:G52"/>
    <mergeCell ref="A4:D4"/>
    <mergeCell ref="A1:G1"/>
    <mergeCell ref="A5:G5"/>
    <mergeCell ref="A7:D7"/>
    <mergeCell ref="A8:D10"/>
    <mergeCell ref="E8:E9"/>
    <mergeCell ref="G8:G9"/>
    <mergeCell ref="E53:G53"/>
    <mergeCell ref="A54:G54"/>
    <mergeCell ref="F8:F9"/>
    <mergeCell ref="A50:G50"/>
    <mergeCell ref="E55:G57"/>
    <mergeCell ref="A56:D56"/>
    <mergeCell ref="C33:D33"/>
    <mergeCell ref="C39:D39"/>
    <mergeCell ref="B49:D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4.25390625" style="0" customWidth="1"/>
    <col min="2" max="2" width="72.75390625" style="0" customWidth="1"/>
    <col min="3" max="3" width="49.75390625" style="0" customWidth="1"/>
    <col min="4" max="4" width="12.75390625" style="0" customWidth="1"/>
    <col min="5" max="7" width="11.75390625" style="0" customWidth="1"/>
  </cols>
  <sheetData>
    <row r="1" spans="1:8" ht="21">
      <c r="A1" s="47" t="s">
        <v>60</v>
      </c>
      <c r="B1" s="18" t="s">
        <v>90</v>
      </c>
      <c r="C1" s="18"/>
      <c r="D1" s="16"/>
      <c r="E1" s="16"/>
      <c r="F1" s="16"/>
      <c r="G1" s="4"/>
      <c r="H1" s="2"/>
    </row>
    <row r="2" spans="1:8" ht="16.5">
      <c r="A2" s="19"/>
      <c r="C2" s="19"/>
      <c r="D2" s="17"/>
      <c r="E2" s="17"/>
      <c r="F2" s="17"/>
      <c r="G2" s="5"/>
      <c r="H2" s="3"/>
    </row>
    <row r="3" spans="1:2" ht="12.75">
      <c r="A3" s="7"/>
      <c r="B3" s="46" t="s">
        <v>95</v>
      </c>
    </row>
    <row r="4" spans="1:3" ht="12.75">
      <c r="A4" s="7" t="s">
        <v>120</v>
      </c>
      <c r="B4" s="7"/>
      <c r="C4" s="7"/>
    </row>
    <row r="5" spans="1:2" ht="19.5" customHeight="1">
      <c r="A5" s="320" t="s">
        <v>133</v>
      </c>
      <c r="B5" s="321"/>
    </row>
    <row r="6" spans="1:2" ht="12.75" customHeight="1">
      <c r="A6" s="50" t="s">
        <v>13</v>
      </c>
      <c r="B6" s="50"/>
    </row>
    <row r="7" spans="1:2" ht="24.75" customHeight="1">
      <c r="A7" s="21" t="s">
        <v>69</v>
      </c>
      <c r="B7" s="32"/>
    </row>
    <row r="8" spans="1:2" ht="24.75" customHeight="1">
      <c r="A8" s="322" t="s">
        <v>79</v>
      </c>
      <c r="B8" s="318" t="s">
        <v>110</v>
      </c>
    </row>
    <row r="9" spans="1:2" ht="24.75" customHeight="1">
      <c r="A9" s="323"/>
      <c r="B9" s="319"/>
    </row>
    <row r="10" spans="1:2" ht="24.75" customHeight="1">
      <c r="A10" s="241">
        <v>90</v>
      </c>
      <c r="B10" s="242" t="s">
        <v>136</v>
      </c>
    </row>
    <row r="11" spans="1:2" ht="24.75" customHeight="1">
      <c r="A11" s="241">
        <v>100</v>
      </c>
      <c r="B11" s="242" t="s">
        <v>137</v>
      </c>
    </row>
    <row r="12" spans="1:2" ht="24.75" customHeight="1">
      <c r="A12" s="241">
        <v>150</v>
      </c>
      <c r="B12" s="242" t="s">
        <v>138</v>
      </c>
    </row>
    <row r="13" spans="1:2" ht="24.75" customHeight="1">
      <c r="A13" s="241">
        <v>50</v>
      </c>
      <c r="B13" s="242" t="s">
        <v>139</v>
      </c>
    </row>
    <row r="14" spans="1:2" ht="24.75" customHeight="1">
      <c r="A14" s="245">
        <v>50</v>
      </c>
      <c r="B14" s="246" t="s">
        <v>140</v>
      </c>
    </row>
    <row r="15" spans="1:2" ht="24.75" customHeight="1">
      <c r="A15" s="243">
        <v>100</v>
      </c>
      <c r="B15" s="244" t="s">
        <v>141</v>
      </c>
    </row>
    <row r="16" spans="1:2" ht="24.75" customHeight="1">
      <c r="A16" s="29">
        <v>130</v>
      </c>
      <c r="B16" s="242" t="s">
        <v>143</v>
      </c>
    </row>
    <row r="17" spans="1:2" ht="24.75" customHeight="1">
      <c r="A17" s="29">
        <v>165</v>
      </c>
      <c r="B17" s="252" t="s">
        <v>144</v>
      </c>
    </row>
    <row r="18" spans="1:2" ht="24.75" customHeight="1">
      <c r="A18" s="20">
        <f>SUM(A10:A17)</f>
        <v>835</v>
      </c>
      <c r="B18" s="38"/>
    </row>
    <row r="19" ht="12.75">
      <c r="A19" s="31"/>
    </row>
    <row r="20" spans="1:2" ht="12.75" customHeight="1">
      <c r="A20" s="7" t="s">
        <v>87</v>
      </c>
      <c r="B20" s="30"/>
    </row>
    <row r="21" spans="1:2" ht="15" customHeight="1">
      <c r="A21" s="7"/>
      <c r="B21" s="7"/>
    </row>
    <row r="22" spans="1:2" ht="15" customHeight="1">
      <c r="A22" s="7" t="s">
        <v>104</v>
      </c>
      <c r="B22" s="7" t="s">
        <v>13</v>
      </c>
    </row>
    <row r="23" spans="1:2" ht="15" customHeight="1">
      <c r="A23" s="7"/>
      <c r="B23" s="7"/>
    </row>
    <row r="24" spans="1:2" ht="15" customHeight="1">
      <c r="A24" s="7"/>
      <c r="B24" s="7"/>
    </row>
    <row r="25" spans="1:2" ht="15" customHeight="1">
      <c r="A25" s="7"/>
      <c r="B25" s="7"/>
    </row>
    <row r="26" spans="1:2" ht="15" customHeight="1">
      <c r="A26" s="7"/>
      <c r="B26" s="7"/>
    </row>
    <row r="27" spans="1:2" ht="15" customHeight="1">
      <c r="A27" s="7"/>
      <c r="B27" s="7"/>
    </row>
    <row r="28" spans="1:2" ht="15" customHeight="1">
      <c r="A28" s="7"/>
      <c r="B28" s="7"/>
    </row>
    <row r="29" spans="1:2" ht="15" customHeight="1">
      <c r="A29" s="7"/>
      <c r="B29" s="7"/>
    </row>
    <row r="30" spans="1:2" ht="15" customHeight="1">
      <c r="A30" s="7"/>
      <c r="B30" s="7"/>
    </row>
    <row r="31" spans="1:2" ht="15" customHeight="1">
      <c r="A31" s="7"/>
      <c r="B31" s="7"/>
    </row>
    <row r="32" spans="1:2" ht="15" customHeight="1">
      <c r="A32" s="7"/>
      <c r="B32" s="7"/>
    </row>
    <row r="33" spans="1:2" ht="15" customHeight="1">
      <c r="A33" s="7"/>
      <c r="B33" s="7"/>
    </row>
    <row r="34" spans="1:2" ht="15" customHeight="1">
      <c r="A34" s="7"/>
      <c r="B34" s="7"/>
    </row>
    <row r="35" spans="1:2" ht="15" customHeight="1">
      <c r="A35" s="7"/>
      <c r="B35" s="7"/>
    </row>
    <row r="36" spans="1:2" ht="15" customHeight="1">
      <c r="A36" s="7"/>
      <c r="B36" s="7"/>
    </row>
    <row r="37" spans="1:2" ht="12.75">
      <c r="A37" s="7"/>
      <c r="B37" s="7"/>
    </row>
    <row r="38" spans="1:2" ht="12.75" customHeight="1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 customHeight="1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8" ht="99.75" customHeight="1">
      <c r="A49" s="7"/>
      <c r="B49" s="7"/>
      <c r="H49" s="1"/>
    </row>
    <row r="50" ht="12.75">
      <c r="H50" s="1"/>
    </row>
    <row r="51" ht="12.75">
      <c r="H51" s="1"/>
    </row>
    <row r="52" ht="12.75" customHeight="1">
      <c r="H52" s="1"/>
    </row>
    <row r="53" ht="12.75">
      <c r="H53" s="1"/>
    </row>
    <row r="54" ht="12.75">
      <c r="H54" s="1"/>
    </row>
    <row r="55" ht="12.75">
      <c r="H55" s="1"/>
    </row>
    <row r="56" spans="8:34" ht="12.75"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9:34" ht="12.7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9:34" ht="12.7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9:34" ht="12.7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9:34" ht="12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9:34" ht="12.7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9:34" ht="12.7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9:34" ht="12.7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2.75">
      <c r="I64" s="1"/>
    </row>
    <row r="73" ht="13.5" customHeight="1"/>
    <row r="74" ht="13.5" customHeight="1"/>
  </sheetData>
  <sheetProtection/>
  <mergeCells count="3">
    <mergeCell ref="B8:B9"/>
    <mergeCell ref="A5:B5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="112" zoomScaleNormal="112" zoomScalePageLayoutView="0" workbookViewId="0" topLeftCell="A1">
      <selection activeCell="B12" sqref="B12"/>
    </sheetView>
  </sheetViews>
  <sheetFormatPr defaultColWidth="9.00390625" defaultRowHeight="12.75"/>
  <cols>
    <col min="1" max="1" width="14.25390625" style="0" customWidth="1"/>
    <col min="2" max="2" width="72.75390625" style="0" customWidth="1"/>
    <col min="3" max="3" width="30.375" style="0" customWidth="1"/>
  </cols>
  <sheetData>
    <row r="1" spans="1:3" ht="15.75">
      <c r="A1" s="47" t="s">
        <v>60</v>
      </c>
      <c r="B1" s="18" t="s">
        <v>90</v>
      </c>
      <c r="C1" s="18"/>
    </row>
    <row r="2" spans="2:3" ht="12.75">
      <c r="B2" s="19"/>
      <c r="C2" s="19"/>
    </row>
    <row r="3" spans="1:3" ht="12.75">
      <c r="A3" s="7"/>
      <c r="B3" s="7"/>
      <c r="C3" s="7"/>
    </row>
    <row r="4" spans="1:2" ht="12.75">
      <c r="A4" s="39" t="s">
        <v>121</v>
      </c>
      <c r="B4" s="7"/>
    </row>
    <row r="5" spans="1:2" ht="24.75" customHeight="1">
      <c r="A5" s="320" t="s">
        <v>133</v>
      </c>
      <c r="B5" s="321"/>
    </row>
    <row r="6" spans="1:3" ht="24.75" customHeight="1">
      <c r="A6" s="50" t="s">
        <v>13</v>
      </c>
      <c r="B6" s="46" t="s">
        <v>95</v>
      </c>
      <c r="C6" s="7"/>
    </row>
    <row r="7" spans="1:2" ht="24.75" customHeight="1">
      <c r="A7" s="21" t="s">
        <v>69</v>
      </c>
      <c r="B7" s="32"/>
    </row>
    <row r="8" spans="1:2" ht="24.75" customHeight="1">
      <c r="A8" s="322" t="s">
        <v>79</v>
      </c>
      <c r="B8" s="318" t="s">
        <v>110</v>
      </c>
    </row>
    <row r="9" spans="1:2" ht="24.75" customHeight="1">
      <c r="A9" s="323"/>
      <c r="B9" s="319"/>
    </row>
    <row r="10" spans="1:2" ht="24.75" customHeight="1">
      <c r="A10" s="241">
        <v>100</v>
      </c>
      <c r="B10" s="242" t="s">
        <v>136</v>
      </c>
    </row>
    <row r="11" spans="1:2" ht="24.75" customHeight="1">
      <c r="A11" s="241">
        <v>100</v>
      </c>
      <c r="B11" s="242" t="s">
        <v>137</v>
      </c>
    </row>
    <row r="12" spans="1:2" ht="24.75" customHeight="1">
      <c r="A12" s="241">
        <v>150</v>
      </c>
      <c r="B12" s="242" t="s">
        <v>138</v>
      </c>
    </row>
    <row r="13" spans="1:2" ht="24.75" customHeight="1">
      <c r="A13" s="241">
        <v>50</v>
      </c>
      <c r="B13" s="242" t="s">
        <v>139</v>
      </c>
    </row>
    <row r="14" spans="1:2" ht="24.75" customHeight="1">
      <c r="A14" s="243">
        <v>100</v>
      </c>
      <c r="B14" s="244" t="s">
        <v>141</v>
      </c>
    </row>
    <row r="15" spans="1:2" ht="24.75" customHeight="1">
      <c r="A15" s="245">
        <v>50</v>
      </c>
      <c r="B15" s="246" t="s">
        <v>140</v>
      </c>
    </row>
    <row r="16" spans="1:2" s="35" customFormat="1" ht="24.75" customHeight="1">
      <c r="A16" s="250">
        <v>160</v>
      </c>
      <c r="B16" s="242" t="s">
        <v>145</v>
      </c>
    </row>
    <row r="17" spans="1:2" s="35" customFormat="1" ht="24.75" customHeight="1">
      <c r="A17" s="29">
        <v>0</v>
      </c>
      <c r="B17" s="235"/>
    </row>
    <row r="18" spans="1:2" s="35" customFormat="1" ht="24.75" customHeight="1">
      <c r="A18" s="20">
        <f>SUM(A10:A17)</f>
        <v>710</v>
      </c>
      <c r="B18" s="38"/>
    </row>
    <row r="19" s="35" customFormat="1" ht="24.75" customHeight="1"/>
    <row r="20" s="35" customFormat="1" ht="24.75" customHeight="1"/>
    <row r="21" s="35" customFormat="1" ht="24.75" customHeight="1"/>
    <row r="22" spans="1:2" s="35" customFormat="1" ht="24.75" customHeight="1">
      <c r="A22"/>
      <c r="B22"/>
    </row>
    <row r="23" spans="1:2" s="35" customFormat="1" ht="24.75" customHeight="1">
      <c r="A23"/>
      <c r="B23"/>
    </row>
    <row r="24" spans="1:2" s="35" customFormat="1" ht="24.75" customHeight="1">
      <c r="A24" s="31"/>
      <c r="B24"/>
    </row>
    <row r="25" spans="1:2" s="35" customFormat="1" ht="24.75" customHeight="1">
      <c r="A25" s="7" t="s">
        <v>87</v>
      </c>
      <c r="B25" s="30" t="s">
        <v>13</v>
      </c>
    </row>
    <row r="26" spans="1:2" s="35" customFormat="1" ht="24.75" customHeight="1">
      <c r="A26" s="7"/>
      <c r="B26" s="7"/>
    </row>
    <row r="27" spans="1:2" s="35" customFormat="1" ht="24.75" customHeight="1">
      <c r="A27" s="7" t="s">
        <v>104</v>
      </c>
      <c r="B27" s="7" t="s">
        <v>13</v>
      </c>
    </row>
    <row r="28" spans="1:2" s="35" customFormat="1" ht="12.75">
      <c r="A28" s="7"/>
      <c r="B28" s="7"/>
    </row>
    <row r="29" spans="1:2" s="35" customFormat="1" ht="12.75">
      <c r="A29"/>
      <c r="B29"/>
    </row>
    <row r="30" spans="1:2" s="35" customFormat="1" ht="12.75">
      <c r="A30"/>
      <c r="B30"/>
    </row>
  </sheetData>
  <sheetProtection/>
  <mergeCells count="3">
    <mergeCell ref="A8:A9"/>
    <mergeCell ref="B8:B9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zoomScale="106" zoomScaleNormal="106" zoomScalePageLayoutView="0" workbookViewId="0" topLeftCell="A13">
      <selection activeCell="B17" sqref="B17"/>
    </sheetView>
  </sheetViews>
  <sheetFormatPr defaultColWidth="9.00390625" defaultRowHeight="12.75"/>
  <cols>
    <col min="1" max="1" width="14.125" style="0" customWidth="1"/>
    <col min="2" max="2" width="55.625" style="0" customWidth="1"/>
    <col min="3" max="3" width="31.75390625" style="0" customWidth="1"/>
  </cols>
  <sheetData>
    <row r="1" spans="1:3" ht="15.75">
      <c r="A1" s="47" t="s">
        <v>60</v>
      </c>
      <c r="B1" s="18" t="s">
        <v>90</v>
      </c>
      <c r="C1" s="18"/>
    </row>
    <row r="2" spans="2:3" ht="12.75">
      <c r="B2" s="19"/>
      <c r="C2" s="19"/>
    </row>
    <row r="3" spans="1:2" ht="12.75">
      <c r="A3" s="7"/>
      <c r="B3" s="7"/>
    </row>
    <row r="4" spans="1:2" ht="24.75" customHeight="1">
      <c r="A4" s="39" t="s">
        <v>97</v>
      </c>
      <c r="B4" s="7"/>
    </row>
    <row r="5" spans="1:2" ht="24.75" customHeight="1">
      <c r="A5" s="325" t="s">
        <v>133</v>
      </c>
      <c r="B5" s="326"/>
    </row>
    <row r="6" spans="1:2" ht="24.75" customHeight="1">
      <c r="A6" s="50" t="s">
        <v>13</v>
      </c>
      <c r="B6" s="238"/>
    </row>
    <row r="7" spans="1:2" ht="24.75" customHeight="1">
      <c r="A7" s="21" t="s">
        <v>69</v>
      </c>
      <c r="B7" s="32"/>
    </row>
    <row r="8" spans="1:2" ht="24.75" customHeight="1">
      <c r="A8" s="327" t="s">
        <v>79</v>
      </c>
      <c r="B8" s="324" t="s">
        <v>110</v>
      </c>
    </row>
    <row r="9" spans="1:2" ht="24.75" customHeight="1">
      <c r="A9" s="327"/>
      <c r="B9" s="324"/>
    </row>
    <row r="10" spans="1:2" ht="24.75" customHeight="1">
      <c r="A10" s="241">
        <v>100</v>
      </c>
      <c r="B10" s="247" t="s">
        <v>136</v>
      </c>
    </row>
    <row r="11" spans="1:2" ht="24.75" customHeight="1">
      <c r="A11" s="241">
        <v>120</v>
      </c>
      <c r="B11" s="247" t="s">
        <v>137</v>
      </c>
    </row>
    <row r="12" spans="1:2" ht="24.75" customHeight="1">
      <c r="A12" s="241">
        <v>100</v>
      </c>
      <c r="B12" s="247" t="s">
        <v>138</v>
      </c>
    </row>
    <row r="13" spans="1:2" ht="24.75" customHeight="1">
      <c r="A13" s="241">
        <v>50</v>
      </c>
      <c r="B13" s="242" t="s">
        <v>139</v>
      </c>
    </row>
    <row r="14" spans="1:2" ht="24.75" customHeight="1">
      <c r="A14" s="245">
        <v>100</v>
      </c>
      <c r="B14" s="246" t="s">
        <v>141</v>
      </c>
    </row>
    <row r="15" spans="1:2" ht="24.75" customHeight="1">
      <c r="A15" s="248">
        <v>200</v>
      </c>
      <c r="B15" s="242" t="s">
        <v>145</v>
      </c>
    </row>
    <row r="16" spans="1:2" ht="24.75" customHeight="1">
      <c r="A16" s="250">
        <v>0</v>
      </c>
      <c r="B16" s="249"/>
    </row>
    <row r="17" spans="1:2" ht="24.75" customHeight="1">
      <c r="A17" s="250">
        <v>0</v>
      </c>
      <c r="B17" s="251"/>
    </row>
    <row r="18" spans="1:2" ht="24.75" customHeight="1">
      <c r="A18" s="236">
        <f>SUM(A10:A17)</f>
        <v>670</v>
      </c>
      <c r="B18" s="239"/>
    </row>
    <row r="20" spans="1:2" ht="19.5" customHeight="1">
      <c r="A20" s="7"/>
      <c r="B20" s="7"/>
    </row>
    <row r="21" spans="1:2" ht="19.5" customHeight="1">
      <c r="A21" s="7" t="s">
        <v>87</v>
      </c>
      <c r="B21" s="30"/>
    </row>
    <row r="22" spans="1:2" ht="12.75">
      <c r="A22" s="7"/>
      <c r="B22" s="7"/>
    </row>
    <row r="23" spans="1:2" ht="12.75">
      <c r="A23" s="7" t="s">
        <v>104</v>
      </c>
      <c r="B23" s="7"/>
    </row>
    <row r="24" spans="1:2" ht="12.75">
      <c r="A24" s="7"/>
      <c r="B24" s="7"/>
    </row>
  </sheetData>
  <sheetProtection/>
  <mergeCells count="3">
    <mergeCell ref="B8:B9"/>
    <mergeCell ref="A5:B5"/>
    <mergeCell ref="A8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4.125" style="0" customWidth="1"/>
    <col min="2" max="2" width="11.625" style="0" customWidth="1"/>
    <col min="3" max="3" width="11.75390625" style="0" customWidth="1"/>
    <col min="4" max="4" width="41.125" style="0" customWidth="1"/>
  </cols>
  <sheetData>
    <row r="1" spans="1:4" ht="15.75">
      <c r="A1" s="47" t="s">
        <v>60</v>
      </c>
      <c r="B1" s="335" t="s">
        <v>90</v>
      </c>
      <c r="C1" s="335"/>
      <c r="D1" s="335"/>
    </row>
    <row r="2" spans="2:4" ht="12.75">
      <c r="B2" s="19"/>
      <c r="C2" s="19"/>
      <c r="D2" s="19"/>
    </row>
    <row r="3" spans="1:4" ht="12.75">
      <c r="A3" s="7"/>
      <c r="B3" s="7"/>
      <c r="C3" s="7"/>
      <c r="D3" s="46" t="s">
        <v>95</v>
      </c>
    </row>
    <row r="4" spans="1:3" ht="12.75">
      <c r="A4" s="7" t="s">
        <v>111</v>
      </c>
      <c r="B4" s="7"/>
      <c r="C4" s="7"/>
    </row>
    <row r="5" spans="1:4" ht="24.75" customHeight="1">
      <c r="A5" s="325" t="s">
        <v>133</v>
      </c>
      <c r="B5" s="326"/>
      <c r="C5" s="326"/>
      <c r="D5" s="326"/>
    </row>
    <row r="6" spans="1:4" ht="24.75" customHeight="1">
      <c r="A6" s="50" t="s">
        <v>13</v>
      </c>
      <c r="B6" s="336"/>
      <c r="C6" s="336"/>
      <c r="D6" s="336"/>
    </row>
    <row r="7" spans="1:4" s="35" customFormat="1" ht="24.75" customHeight="1">
      <c r="A7" s="21" t="s">
        <v>69</v>
      </c>
      <c r="B7" s="32"/>
      <c r="C7"/>
      <c r="D7"/>
    </row>
    <row r="8" spans="1:4" s="35" customFormat="1" ht="24.75" customHeight="1">
      <c r="A8" s="327" t="s">
        <v>79</v>
      </c>
      <c r="B8" s="324" t="s">
        <v>110</v>
      </c>
      <c r="C8" s="324"/>
      <c r="D8" s="324"/>
    </row>
    <row r="9" spans="1:4" s="35" customFormat="1" ht="24.75" customHeight="1">
      <c r="A9" s="327"/>
      <c r="B9" s="324"/>
      <c r="C9" s="324"/>
      <c r="D9" s="324"/>
    </row>
    <row r="10" spans="1:4" s="35" customFormat="1" ht="24.75" customHeight="1">
      <c r="A10" s="240">
        <v>60</v>
      </c>
      <c r="B10" s="330" t="s">
        <v>142</v>
      </c>
      <c r="C10" s="331"/>
      <c r="D10" s="332"/>
    </row>
    <row r="11" spans="1:4" s="35" customFormat="1" ht="24.75" customHeight="1">
      <c r="A11" s="27">
        <v>0</v>
      </c>
      <c r="B11" s="328"/>
      <c r="C11" s="328"/>
      <c r="D11" s="328"/>
    </row>
    <row r="12" spans="1:4" s="35" customFormat="1" ht="24.75" customHeight="1">
      <c r="A12" s="27">
        <v>0</v>
      </c>
      <c r="B12" s="333"/>
      <c r="C12" s="333"/>
      <c r="D12" s="333"/>
    </row>
    <row r="13" spans="1:4" s="35" customFormat="1" ht="24.75" customHeight="1">
      <c r="A13" s="27">
        <v>0</v>
      </c>
      <c r="B13" s="334"/>
      <c r="C13" s="334"/>
      <c r="D13" s="334"/>
    </row>
    <row r="14" spans="1:4" s="35" customFormat="1" ht="24.75" customHeight="1">
      <c r="A14" s="28">
        <v>0</v>
      </c>
      <c r="B14" s="334"/>
      <c r="C14" s="334"/>
      <c r="D14" s="334"/>
    </row>
    <row r="15" spans="1:4" s="35" customFormat="1" ht="24.75" customHeight="1">
      <c r="A15" s="28">
        <v>0</v>
      </c>
      <c r="B15" s="334"/>
      <c r="C15" s="334"/>
      <c r="D15" s="334"/>
    </row>
    <row r="16" spans="1:4" s="35" customFormat="1" ht="24.75" customHeight="1">
      <c r="A16" s="29">
        <v>0</v>
      </c>
      <c r="B16" s="334"/>
      <c r="C16" s="334"/>
      <c r="D16" s="334"/>
    </row>
    <row r="17" spans="1:4" s="35" customFormat="1" ht="24.75" customHeight="1">
      <c r="A17" s="29">
        <v>0</v>
      </c>
      <c r="B17" s="328"/>
      <c r="C17" s="328"/>
      <c r="D17" s="328"/>
    </row>
    <row r="18" spans="1:4" s="35" customFormat="1" ht="24.75" customHeight="1">
      <c r="A18" s="236">
        <f>SUM(A10:A17)</f>
        <v>60</v>
      </c>
      <c r="B18" s="329"/>
      <c r="C18" s="329"/>
      <c r="D18" s="329"/>
    </row>
    <row r="19" spans="1:4" s="35" customFormat="1" ht="12.75">
      <c r="A19" s="33"/>
      <c r="B19" s="34"/>
      <c r="C19" s="33"/>
      <c r="D19" s="33"/>
    </row>
    <row r="20" spans="1:3" ht="12.75">
      <c r="A20" s="7"/>
      <c r="B20" s="7"/>
      <c r="C20" s="7"/>
    </row>
    <row r="21" spans="1:3" ht="12.75">
      <c r="A21" s="7"/>
      <c r="B21" s="7"/>
      <c r="C21" s="7"/>
    </row>
    <row r="22" spans="1:3" ht="12.75">
      <c r="A22" s="7" t="s">
        <v>87</v>
      </c>
      <c r="B22" s="30"/>
      <c r="C22" s="30" t="s">
        <v>13</v>
      </c>
    </row>
    <row r="23" spans="1:3" ht="12.75">
      <c r="A23" s="7"/>
      <c r="B23" s="7"/>
      <c r="C23" s="7"/>
    </row>
    <row r="24" spans="1:4" ht="12.75">
      <c r="A24" s="7" t="s">
        <v>104</v>
      </c>
      <c r="B24" s="7"/>
      <c r="C24" s="7"/>
      <c r="D24" s="7" t="s">
        <v>126</v>
      </c>
    </row>
    <row r="25" spans="1:3" ht="12.75">
      <c r="A25" s="7"/>
      <c r="B25" s="7"/>
      <c r="C25" s="7"/>
    </row>
  </sheetData>
  <sheetProtection/>
  <mergeCells count="14">
    <mergeCell ref="B1:D1"/>
    <mergeCell ref="A5:D5"/>
    <mergeCell ref="B6:D6"/>
    <mergeCell ref="A8:A9"/>
    <mergeCell ref="B8:D9"/>
    <mergeCell ref="B16:D16"/>
    <mergeCell ref="B17:D17"/>
    <mergeCell ref="B18:D18"/>
    <mergeCell ref="B10:D10"/>
    <mergeCell ref="B11:D11"/>
    <mergeCell ref="B12:D12"/>
    <mergeCell ref="B13:D13"/>
    <mergeCell ref="B14:D14"/>
    <mergeCell ref="B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Jeseník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Peitlová Iva</dc:creator>
  <cp:keywords/>
  <dc:description/>
  <cp:lastModifiedBy>Frenclová Lenka</cp:lastModifiedBy>
  <cp:lastPrinted>2022-10-24T14:56:16Z</cp:lastPrinted>
  <dcterms:created xsi:type="dcterms:W3CDTF">2003-10-20T11:56:42Z</dcterms:created>
  <dcterms:modified xsi:type="dcterms:W3CDTF">2023-01-09T10:02:37Z</dcterms:modified>
  <cp:category/>
  <cp:version/>
  <cp:contentType/>
  <cp:contentStatus/>
</cp:coreProperties>
</file>